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<sst xmlns="http://schemas.openxmlformats.org/spreadsheetml/2006/main" count="111" uniqueCount="111">
  <si>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</si>
  <si>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</si>
  <si>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</si>
  <si>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</si>
  <si>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</si>
  <si>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</si>
  <si>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</si>
  <si>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</si>
  <si>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</si>
  <si>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</si>
  <si>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</si>
  <si>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</si>
  <si>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</si>
  <si>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</si>
  <si>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</si>
  <si>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</si>
  <si>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</si>
  <si>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</si>
  <si>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</si>
  <si>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</si>
  <si>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</si>
  <si>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</si>
  <si>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</si>
  <si>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</si>
  <si>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</si>
  <si>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</si>
  <si>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</si>
  <si>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</si>
  <si>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</si>
  <si>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</si>
  <si>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</si>
  <si>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</si>
  <si>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</si>
  <si>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</si>
  <si>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</si>
  <si>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</si>
  <si>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</si>
  <si>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</si>
  <si>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</si>
  <si>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</si>
  <si>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</si>
  <si>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</si>
  <si>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</si>
  <si>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</si>
  <si>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</si>
  <si>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</si>
  <si>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</si>
  <si>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</si>
  <si>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</si>
  <si>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</si>
  <si>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</si>
  <si>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</si>
  <si>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</si>
  <si>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</si>
  <si>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</si>
  <si>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</si>
  <si>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</si>
  <si>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</si>
  <si>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</si>
  <si>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</si>
  <si>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</si>
  <si>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</si>
  <si>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</si>
  <si>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</si>
  <si>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</si>
  <si>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</si>
  <si>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</si>
  <si>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</si>
  <si>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</si>
  <si>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</si>
  <si>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</si>
  <si>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</si>
  <si>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</si>
  <si>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</si>
  <si>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</si>
  <si>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</si>
  <si>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</si>
  <si>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</si>
  <si>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</si>
  <si>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</si>
  <si>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</si>
  <si>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</si>
  <si>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</si>
  <si>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</si>
  <si>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</si>
  <si>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</si>
  <si>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</si>
  <si>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</si>
  <si>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</si>
  <si>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</si>
  <si>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</si>
  <si>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</si>
  <si>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</si>
  <si>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</si>
  <si>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</si>
  <si>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</si>
  <si>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</si>
  <si>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</si>
  <si>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</si>
  <si>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</si>
  <si>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</si>
  <si>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</si>
  <si>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</si>
  <si>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</si>
  <si>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</si>
  <si>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</si>
  <si>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</si>
  <si>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</si>
  <si>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</si>
  <si>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6300200000, 6320000000</t>
  </si>
  <si>
    <t>Зиминского городского муниципального образования по состоянию на 01.01.2020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</si>
</sst>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4" fillId="0" borderId="26" xfId="52" applyFont="1" applyBorder="1" applyAlignment="1">
      <alignment horizontal="left"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4" fillId="33" borderId="20" xfId="52" applyNumberFormat="1" applyFont="1" applyFill="1" applyBorder="1" applyAlignment="1" applyProtection="1">
      <alignment horizontal="left" wrapText="1"/>
      <protection hidden="1"/>
    </xf>
    <xf numFmtId="4" fontId="4" fillId="0" borderId="15" xfId="52" applyNumberFormat="1" applyFont="1" applyBorder="1" applyProtection="1">
      <alignment/>
      <protection hidden="1"/>
    </xf>
    <xf numFmtId="4" fontId="4" fillId="0" borderId="10" xfId="52" applyNumberFormat="1" applyFont="1" applyBorder="1" applyProtection="1">
      <alignment/>
      <protection hidden="1"/>
    </xf>
    <xf numFmtId="4" fontId="4" fillId="0" borderId="20" xfId="52" applyNumberFormat="1" applyFont="1" applyBorder="1" applyProtection="1">
      <alignment/>
      <protection hidden="1"/>
    </xf>
    <xf numFmtId="4" fontId="3" fillId="0" borderId="25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3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E68">
      <selection activeCell="K76" sqref="K76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6.125" style="23" hidden="1" customWidth="1"/>
    <col min="8" max="8" width="16.625" style="23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20"/>
      <c r="H1" s="20"/>
    </row>
    <row r="2" spans="2:8" ht="409.5" customHeight="1" hidden="1">
      <c r="B2" s="1"/>
      <c r="C2" s="1"/>
      <c r="D2" s="1"/>
      <c r="E2" s="1"/>
      <c r="F2" s="3"/>
      <c r="G2" s="20"/>
      <c r="H2" s="20"/>
    </row>
    <row r="3" spans="2:8" ht="409.5" customHeight="1" hidden="1">
      <c r="B3" s="1"/>
      <c r="C3" s="1"/>
      <c r="D3" s="1"/>
      <c r="E3" s="1"/>
      <c r="F3" s="3"/>
      <c r="G3" s="20"/>
      <c r="H3" s="20"/>
    </row>
    <row r="4" spans="2:8" ht="409.5" customHeight="1" hidden="1">
      <c r="B4" s="5"/>
      <c r="C4" s="5"/>
      <c r="D4" s="6"/>
      <c r="E4" s="6"/>
      <c r="F4" s="3"/>
      <c r="G4" s="20"/>
      <c r="H4" s="20"/>
    </row>
    <row r="5" spans="2:8" ht="409.5" customHeight="1" hidden="1">
      <c r="B5" s="5"/>
      <c r="C5" s="5"/>
      <c r="D5" s="6"/>
      <c r="E5" s="6"/>
      <c r="F5" s="3"/>
      <c r="G5" s="20"/>
      <c r="H5" s="20"/>
    </row>
    <row r="6" spans="2:8" ht="409.5" customHeight="1" hidden="1">
      <c r="B6" s="7"/>
      <c r="C6" s="7"/>
      <c r="D6" s="7"/>
      <c r="E6" s="7"/>
      <c r="F6" s="3"/>
      <c r="G6" s="20"/>
      <c r="H6" s="20"/>
    </row>
    <row r="7" spans="2:8" ht="409.5" customHeight="1" hidden="1">
      <c r="B7" s="8"/>
      <c r="C7" s="8"/>
      <c r="D7" s="6"/>
      <c r="E7" s="6"/>
      <c r="F7" s="3"/>
      <c r="G7" s="20"/>
      <c r="H7" s="20"/>
    </row>
    <row r="8" spans="2:8" ht="409.5" customHeight="1" hidden="1">
      <c r="B8" s="8"/>
      <c r="C8" s="8"/>
      <c r="D8" s="8"/>
      <c r="E8" s="8"/>
      <c r="F8" s="3"/>
      <c r="G8" s="20"/>
      <c r="H8" s="20"/>
    </row>
    <row r="9" spans="2:8" ht="11.25" customHeight="1">
      <c r="B9" s="16"/>
      <c r="C9" s="120"/>
      <c r="D9" s="120"/>
      <c r="E9" s="120"/>
      <c r="F9" s="120"/>
      <c r="G9" s="21"/>
      <c r="H9" s="21"/>
    </row>
    <row r="10" spans="2:10" ht="16.5" customHeight="1">
      <c r="B10" s="8"/>
      <c r="C10" s="124" t="s">
        <v>85</v>
      </c>
      <c r="D10" s="124"/>
      <c r="E10" s="124"/>
      <c r="F10" s="124"/>
      <c r="G10" s="124"/>
      <c r="H10" s="124"/>
      <c r="I10" s="124"/>
      <c r="J10" s="124"/>
    </row>
    <row r="11" spans="2:10" ht="14.25" customHeight="1">
      <c r="B11" s="8"/>
      <c r="C11" s="124" t="s">
        <v>110</v>
      </c>
      <c r="D11" s="124"/>
      <c r="E11" s="124"/>
      <c r="F11" s="124"/>
      <c r="G11" s="124"/>
      <c r="H11" s="124"/>
      <c r="I11" s="124"/>
      <c r="J11" s="124"/>
    </row>
    <row r="12" spans="2:8" ht="12.75" customHeight="1">
      <c r="B12" s="121"/>
      <c r="C12" s="121"/>
      <c r="D12" s="121"/>
      <c r="E12" s="121"/>
      <c r="F12" s="121"/>
      <c r="G12" s="22"/>
      <c r="H12" s="22"/>
    </row>
    <row r="13" spans="2:10" ht="11.25" customHeight="1" thickBot="1">
      <c r="B13" s="125" t="s">
        <v>64</v>
      </c>
      <c r="C13" s="125"/>
      <c r="D13" s="125"/>
      <c r="E13" s="125"/>
      <c r="F13" s="125"/>
      <c r="G13" s="125"/>
      <c r="H13" s="125"/>
      <c r="I13" s="125"/>
      <c r="J13" s="125"/>
    </row>
    <row r="14" spans="2:10" ht="41.25" customHeight="1" thickBot="1">
      <c r="B14" s="9"/>
      <c r="C14" s="74" t="s">
        <v>62</v>
      </c>
      <c r="D14" s="75" t="s">
        <v>0</v>
      </c>
      <c r="E14" s="76" t="s">
        <v>1</v>
      </c>
      <c r="F14" s="77" t="s">
        <v>86</v>
      </c>
      <c r="G14" s="78"/>
      <c r="H14" s="78"/>
      <c r="I14" s="79" t="s">
        <v>87</v>
      </c>
      <c r="J14" s="80" t="s">
        <v>88</v>
      </c>
    </row>
    <row r="15" spans="2:10" ht="24" customHeight="1" thickBot="1">
      <c r="B15" s="13"/>
      <c r="C15" s="104">
        <v>1</v>
      </c>
      <c r="D15" s="69" t="s">
        <v>96</v>
      </c>
      <c r="E15" s="70" t="s">
        <v>2</v>
      </c>
      <c r="F15" s="71">
        <f>SUM(F16:F21)</f>
        <v>658204.73653</v>
      </c>
      <c r="G15" s="72">
        <f>SUM(G16:G21)</f>
        <v>658204736.5300001</v>
      </c>
      <c r="H15" s="72">
        <f>SUM(H16:H21)</f>
        <v>652655584.5300001</v>
      </c>
      <c r="I15" s="71">
        <f>H15/1000</f>
        <v>652655.5845300001</v>
      </c>
      <c r="J15" s="73">
        <f>I15/F15</f>
        <v>0.9915692615199724</v>
      </c>
    </row>
    <row r="16" spans="2:10" ht="12.75" customHeight="1">
      <c r="B16" s="13"/>
      <c r="C16" s="105"/>
      <c r="D16" s="24" t="s">
        <v>69</v>
      </c>
      <c r="E16" s="25" t="s">
        <v>3</v>
      </c>
      <c r="F16" s="62">
        <f aca="true" t="shared" si="0" ref="F16:F21">G16/1000</f>
        <v>222563.40837000002</v>
      </c>
      <c r="G16" s="46">
        <v>222563408.37</v>
      </c>
      <c r="H16" s="46">
        <v>221650912.88</v>
      </c>
      <c r="I16" s="47">
        <f>H16/1000</f>
        <v>221650.91288</v>
      </c>
      <c r="J16" s="68">
        <f aca="true" t="shared" si="1" ref="J16:J75">I16/F16</f>
        <v>0.9959000650795073</v>
      </c>
    </row>
    <row r="17" spans="2:10" ht="12.75" customHeight="1">
      <c r="B17" s="13"/>
      <c r="C17" s="106"/>
      <c r="D17" s="14" t="s">
        <v>70</v>
      </c>
      <c r="E17" s="10" t="s">
        <v>4</v>
      </c>
      <c r="F17" s="62">
        <f t="shared" si="0"/>
        <v>365923.50684</v>
      </c>
      <c r="G17" s="43">
        <v>365923506.84</v>
      </c>
      <c r="H17" s="43">
        <v>363892129.06</v>
      </c>
      <c r="I17" s="44">
        <f aca="true" t="shared" si="2" ref="I17:I74">H17/1000</f>
        <v>363892.12906</v>
      </c>
      <c r="J17" s="68">
        <f t="shared" si="1"/>
        <v>0.9944486272621775</v>
      </c>
    </row>
    <row r="18" spans="2:10" ht="12.75" customHeight="1">
      <c r="B18" s="13"/>
      <c r="C18" s="106"/>
      <c r="D18" s="14" t="s">
        <v>71</v>
      </c>
      <c r="E18" s="10" t="s">
        <v>5</v>
      </c>
      <c r="F18" s="62">
        <f t="shared" si="0"/>
        <v>42751.09578</v>
      </c>
      <c r="G18" s="43">
        <v>42751095.78</v>
      </c>
      <c r="H18" s="43">
        <v>41505730.29</v>
      </c>
      <c r="I18" s="44">
        <f t="shared" si="2"/>
        <v>41505.73029</v>
      </c>
      <c r="J18" s="68">
        <f t="shared" si="1"/>
        <v>0.9708693901927394</v>
      </c>
    </row>
    <row r="19" spans="2:10" ht="12.75" customHeight="1">
      <c r="B19" s="13"/>
      <c r="C19" s="106"/>
      <c r="D19" s="14" t="s">
        <v>6</v>
      </c>
      <c r="E19" s="10" t="s">
        <v>7</v>
      </c>
      <c r="F19" s="62">
        <f t="shared" si="0"/>
        <v>3635.26873</v>
      </c>
      <c r="G19" s="43">
        <v>3635268.73</v>
      </c>
      <c r="H19" s="43">
        <v>3444920.2</v>
      </c>
      <c r="I19" s="44">
        <f t="shared" si="2"/>
        <v>3444.9202</v>
      </c>
      <c r="J19" s="68">
        <f t="shared" si="1"/>
        <v>0.9476383882079606</v>
      </c>
    </row>
    <row r="20" spans="2:10" ht="12.75" customHeight="1">
      <c r="B20" s="13"/>
      <c r="C20" s="106"/>
      <c r="D20" s="14" t="s">
        <v>8</v>
      </c>
      <c r="E20" s="10" t="s">
        <v>9</v>
      </c>
      <c r="F20" s="62">
        <f t="shared" si="0"/>
        <v>22618.368710000002</v>
      </c>
      <c r="G20" s="43">
        <v>22618368.71</v>
      </c>
      <c r="H20" s="43">
        <v>22161892.1</v>
      </c>
      <c r="I20" s="44">
        <f t="shared" si="2"/>
        <v>22161.8921</v>
      </c>
      <c r="J20" s="68">
        <f t="shared" si="1"/>
        <v>0.9798183230695066</v>
      </c>
    </row>
    <row r="21" spans="2:10" ht="12.75" customHeight="1" thickBot="1">
      <c r="B21" s="13"/>
      <c r="C21" s="107"/>
      <c r="D21" s="31" t="s">
        <v>89</v>
      </c>
      <c r="E21" s="32">
        <v>6060000000</v>
      </c>
      <c r="F21" s="81">
        <f t="shared" si="0"/>
        <v>713.0880999999999</v>
      </c>
      <c r="G21" s="48">
        <v>713088.1</v>
      </c>
      <c r="H21" s="48">
        <v>0</v>
      </c>
      <c r="I21" s="49">
        <f t="shared" si="2"/>
        <v>0</v>
      </c>
      <c r="J21" s="82">
        <f t="shared" si="1"/>
        <v>0</v>
      </c>
    </row>
    <row r="22" spans="2:10" ht="24" customHeight="1" thickBot="1">
      <c r="B22" s="13"/>
      <c r="C22" s="108">
        <v>2</v>
      </c>
      <c r="D22" s="37" t="s">
        <v>97</v>
      </c>
      <c r="E22" s="27" t="s">
        <v>10</v>
      </c>
      <c r="F22" s="33">
        <f>SUM(F23:F25)</f>
        <v>844.12858</v>
      </c>
      <c r="G22" s="34">
        <f>SUM(G23:G25)</f>
        <v>844128.5800000001</v>
      </c>
      <c r="H22" s="34">
        <f>SUM(H23:H25)</f>
        <v>734152.84</v>
      </c>
      <c r="I22" s="28">
        <f t="shared" si="2"/>
        <v>734.15284</v>
      </c>
      <c r="J22" s="30">
        <f t="shared" si="1"/>
        <v>0.8697168386361234</v>
      </c>
    </row>
    <row r="23" spans="2:10" ht="12.75" customHeight="1">
      <c r="B23" s="13"/>
      <c r="C23" s="105"/>
      <c r="D23" s="24" t="s">
        <v>82</v>
      </c>
      <c r="E23" s="25" t="s">
        <v>11</v>
      </c>
      <c r="F23" s="62">
        <f>G23/1000</f>
        <v>343.185</v>
      </c>
      <c r="G23" s="46">
        <v>343185</v>
      </c>
      <c r="H23" s="46">
        <v>304380.89</v>
      </c>
      <c r="I23" s="47">
        <f t="shared" si="2"/>
        <v>304.38089</v>
      </c>
      <c r="J23" s="73">
        <f t="shared" si="1"/>
        <v>0.8869294695280971</v>
      </c>
    </row>
    <row r="24" spans="2:10" ht="21.75" customHeight="1">
      <c r="B24" s="13"/>
      <c r="C24" s="106"/>
      <c r="D24" s="14" t="s">
        <v>83</v>
      </c>
      <c r="E24" s="10" t="s">
        <v>12</v>
      </c>
      <c r="F24" s="62">
        <f>G24/1000</f>
        <v>356.08858000000004</v>
      </c>
      <c r="G24" s="43">
        <v>356088.58</v>
      </c>
      <c r="H24" s="43">
        <v>300913.08</v>
      </c>
      <c r="I24" s="44">
        <f t="shared" si="2"/>
        <v>300.91308000000004</v>
      </c>
      <c r="J24" s="68">
        <f t="shared" si="1"/>
        <v>0.8450511948459566</v>
      </c>
    </row>
    <row r="25" spans="2:10" ht="15" customHeight="1" thickBot="1">
      <c r="B25" s="13"/>
      <c r="C25" s="107"/>
      <c r="D25" s="35" t="s">
        <v>84</v>
      </c>
      <c r="E25" s="36" t="s">
        <v>13</v>
      </c>
      <c r="F25" s="81">
        <f>G25/1000</f>
        <v>144.855</v>
      </c>
      <c r="G25" s="48">
        <v>144855</v>
      </c>
      <c r="H25" s="48">
        <v>128858.87</v>
      </c>
      <c r="I25" s="49">
        <f t="shared" si="2"/>
        <v>128.85887</v>
      </c>
      <c r="J25" s="82">
        <f t="shared" si="1"/>
        <v>0.889571433502468</v>
      </c>
    </row>
    <row r="26" spans="2:10" ht="23.25" customHeight="1" thickBot="1">
      <c r="B26" s="13"/>
      <c r="C26" s="108">
        <v>3</v>
      </c>
      <c r="D26" s="37" t="s">
        <v>98</v>
      </c>
      <c r="E26" s="50" t="s">
        <v>14</v>
      </c>
      <c r="F26" s="33">
        <f>SUM(F27:F32)</f>
        <v>94254.69997000002</v>
      </c>
      <c r="G26" s="34">
        <f>SUM(G27:G32)</f>
        <v>94254699.97</v>
      </c>
      <c r="H26" s="34">
        <f>SUM(H27:H32)</f>
        <v>92399612.73</v>
      </c>
      <c r="I26" s="28">
        <f t="shared" si="2"/>
        <v>92399.61273000001</v>
      </c>
      <c r="J26" s="30">
        <f t="shared" si="1"/>
        <v>0.9803183582294521</v>
      </c>
    </row>
    <row r="27" spans="2:10" ht="12.75" customHeight="1">
      <c r="B27" s="13"/>
      <c r="C27" s="105"/>
      <c r="D27" s="24" t="s">
        <v>15</v>
      </c>
      <c r="E27" s="25" t="s">
        <v>16</v>
      </c>
      <c r="F27" s="62">
        <f aca="true" t="shared" si="3" ref="F27:F32">G27/1000</f>
        <v>19716.677969999997</v>
      </c>
      <c r="G27" s="46">
        <v>19716677.97</v>
      </c>
      <c r="H27" s="46">
        <v>19313492.18</v>
      </c>
      <c r="I27" s="47">
        <f t="shared" si="2"/>
        <v>19313.49218</v>
      </c>
      <c r="J27" s="73">
        <f t="shared" si="1"/>
        <v>0.9795510282912028</v>
      </c>
    </row>
    <row r="28" spans="2:10" ht="12.75" customHeight="1">
      <c r="B28" s="13"/>
      <c r="C28" s="106"/>
      <c r="D28" s="14" t="s">
        <v>17</v>
      </c>
      <c r="E28" s="10" t="s">
        <v>18</v>
      </c>
      <c r="F28" s="62">
        <f t="shared" si="3"/>
        <v>9896.55055</v>
      </c>
      <c r="G28" s="43">
        <v>9896550.55</v>
      </c>
      <c r="H28" s="43">
        <v>9709406.25</v>
      </c>
      <c r="I28" s="44">
        <f t="shared" si="2"/>
        <v>9709.40625</v>
      </c>
      <c r="J28" s="68">
        <f t="shared" si="1"/>
        <v>0.981089946536978</v>
      </c>
    </row>
    <row r="29" spans="2:10" ht="12.75" customHeight="1">
      <c r="B29" s="13"/>
      <c r="C29" s="106"/>
      <c r="D29" s="14" t="s">
        <v>19</v>
      </c>
      <c r="E29" s="10" t="s">
        <v>20</v>
      </c>
      <c r="F29" s="62">
        <f t="shared" si="3"/>
        <v>4817.98045</v>
      </c>
      <c r="G29" s="43">
        <v>4817980.45</v>
      </c>
      <c r="H29" s="43">
        <v>4741345.97</v>
      </c>
      <c r="I29" s="44">
        <f t="shared" si="2"/>
        <v>4741.345969999999</v>
      </c>
      <c r="J29" s="68">
        <f t="shared" si="1"/>
        <v>0.9840940658030274</v>
      </c>
    </row>
    <row r="30" spans="2:10" ht="12.75" customHeight="1">
      <c r="B30" s="13"/>
      <c r="C30" s="106"/>
      <c r="D30" s="14" t="s">
        <v>21</v>
      </c>
      <c r="E30" s="10" t="s">
        <v>22</v>
      </c>
      <c r="F30" s="62">
        <f t="shared" si="3"/>
        <v>32833.777</v>
      </c>
      <c r="G30" s="43">
        <v>32833777</v>
      </c>
      <c r="H30" s="43">
        <v>32228011.13</v>
      </c>
      <c r="I30" s="44">
        <f t="shared" si="2"/>
        <v>32228.01113</v>
      </c>
      <c r="J30" s="68">
        <f t="shared" si="1"/>
        <v>0.9815505273730767</v>
      </c>
    </row>
    <row r="31" spans="2:10" ht="12.75" customHeight="1">
      <c r="B31" s="13"/>
      <c r="C31" s="106"/>
      <c r="D31" s="14" t="s">
        <v>23</v>
      </c>
      <c r="E31" s="10" t="s">
        <v>24</v>
      </c>
      <c r="F31" s="62">
        <f t="shared" si="3"/>
        <v>18980.084</v>
      </c>
      <c r="G31" s="43">
        <v>18980084</v>
      </c>
      <c r="H31" s="43">
        <v>18524790.09</v>
      </c>
      <c r="I31" s="44">
        <f t="shared" si="2"/>
        <v>18524.79009</v>
      </c>
      <c r="J31" s="68">
        <f t="shared" si="1"/>
        <v>0.9760120181765265</v>
      </c>
    </row>
    <row r="32" spans="2:10" ht="12.75" customHeight="1" thickBot="1">
      <c r="B32" s="13"/>
      <c r="C32" s="107"/>
      <c r="D32" s="35" t="s">
        <v>25</v>
      </c>
      <c r="E32" s="36" t="s">
        <v>26</v>
      </c>
      <c r="F32" s="62">
        <f t="shared" si="3"/>
        <v>8009.63</v>
      </c>
      <c r="G32" s="48">
        <v>8009630</v>
      </c>
      <c r="H32" s="48">
        <v>7882567.11</v>
      </c>
      <c r="I32" s="49">
        <f t="shared" si="2"/>
        <v>7882.56711</v>
      </c>
      <c r="J32" s="82">
        <f t="shared" si="1"/>
        <v>0.9841362347574107</v>
      </c>
    </row>
    <row r="33" spans="2:10" ht="25.5" customHeight="1" thickBot="1">
      <c r="B33" s="83"/>
      <c r="C33" s="108">
        <v>4</v>
      </c>
      <c r="D33" s="26" t="s">
        <v>99</v>
      </c>
      <c r="E33" s="50" t="s">
        <v>27</v>
      </c>
      <c r="F33" s="28">
        <f>SUM(F34:F35)</f>
        <v>96880.56769000001</v>
      </c>
      <c r="G33" s="29">
        <f>SUM(G34:G35)</f>
        <v>96880567.69</v>
      </c>
      <c r="H33" s="29">
        <f>SUM(H34:H35)</f>
        <v>95832468.27000001</v>
      </c>
      <c r="I33" s="28">
        <f t="shared" si="2"/>
        <v>95832.46827000001</v>
      </c>
      <c r="J33" s="30">
        <f t="shared" si="1"/>
        <v>0.9891815309820053</v>
      </c>
    </row>
    <row r="34" spans="2:10" ht="21.75" customHeight="1">
      <c r="B34" s="13"/>
      <c r="C34" s="105"/>
      <c r="D34" s="24" t="s">
        <v>28</v>
      </c>
      <c r="E34" s="38">
        <v>6300100000</v>
      </c>
      <c r="F34" s="47">
        <f>G34/1000</f>
        <v>11068.34599</v>
      </c>
      <c r="G34" s="51">
        <v>11068345.99</v>
      </c>
      <c r="H34" s="51">
        <v>10180484.97</v>
      </c>
      <c r="I34" s="47">
        <f t="shared" si="2"/>
        <v>10180.484970000001</v>
      </c>
      <c r="J34" s="73">
        <f t="shared" si="1"/>
        <v>0.9197837670775597</v>
      </c>
    </row>
    <row r="35" spans="2:10" ht="37.5" customHeight="1" thickBot="1">
      <c r="B35" s="13"/>
      <c r="C35" s="107"/>
      <c r="D35" s="35" t="s">
        <v>29</v>
      </c>
      <c r="E35" s="114" t="s">
        <v>109</v>
      </c>
      <c r="F35" s="58">
        <f>G35/1000</f>
        <v>85812.22170000001</v>
      </c>
      <c r="G35" s="52">
        <f>7696421.7+78115800</f>
        <v>85812221.7</v>
      </c>
      <c r="H35" s="52">
        <f>7536420.68+78115562.62</f>
        <v>85651983.30000001</v>
      </c>
      <c r="I35" s="49">
        <f t="shared" si="2"/>
        <v>85651.9833</v>
      </c>
      <c r="J35" s="82">
        <f t="shared" si="1"/>
        <v>0.998132685568261</v>
      </c>
    </row>
    <row r="36" spans="2:10" ht="35.25" customHeight="1" thickBot="1">
      <c r="B36" s="13"/>
      <c r="C36" s="108">
        <v>5</v>
      </c>
      <c r="D36" s="26" t="s">
        <v>100</v>
      </c>
      <c r="E36" s="50" t="s">
        <v>30</v>
      </c>
      <c r="F36" s="28">
        <f>SUM(F37:F41)</f>
        <v>182.45747999999998</v>
      </c>
      <c r="G36" s="28">
        <f>SUM(G37:G41)</f>
        <v>182457.47999999998</v>
      </c>
      <c r="H36" s="29">
        <f>SUM(H37:H41)</f>
        <v>182457.28</v>
      </c>
      <c r="I36" s="28">
        <f t="shared" si="2"/>
        <v>182.45728</v>
      </c>
      <c r="J36" s="30">
        <f t="shared" si="1"/>
        <v>0.9999989038542022</v>
      </c>
    </row>
    <row r="37" spans="2:10" ht="21.75" customHeight="1">
      <c r="B37" s="13"/>
      <c r="C37" s="105"/>
      <c r="D37" s="24" t="s">
        <v>31</v>
      </c>
      <c r="E37" s="38">
        <v>6400100000</v>
      </c>
      <c r="F37" s="47">
        <f>G37/1000</f>
        <v>58.0336</v>
      </c>
      <c r="G37" s="51">
        <v>58033.6</v>
      </c>
      <c r="H37" s="51">
        <v>58033.6</v>
      </c>
      <c r="I37" s="47">
        <f t="shared" si="2"/>
        <v>58.0336</v>
      </c>
      <c r="J37" s="73">
        <f t="shared" si="1"/>
        <v>1</v>
      </c>
    </row>
    <row r="38" spans="2:10" ht="24.75" customHeight="1">
      <c r="B38" s="13"/>
      <c r="C38" s="106"/>
      <c r="D38" s="14" t="s">
        <v>32</v>
      </c>
      <c r="E38" s="17">
        <v>6400200000</v>
      </c>
      <c r="F38" s="47">
        <f>G38/1000</f>
        <v>0</v>
      </c>
      <c r="G38" s="45">
        <v>0</v>
      </c>
      <c r="H38" s="45">
        <v>0</v>
      </c>
      <c r="I38" s="44">
        <f t="shared" si="2"/>
        <v>0</v>
      </c>
      <c r="J38" s="68">
        <v>0</v>
      </c>
    </row>
    <row r="39" spans="2:10" ht="12.75" customHeight="1">
      <c r="B39" s="13"/>
      <c r="C39" s="106"/>
      <c r="D39" s="14" t="s">
        <v>33</v>
      </c>
      <c r="E39" s="17">
        <v>6400300000</v>
      </c>
      <c r="F39" s="47">
        <f>G39/1000</f>
        <v>67.39636</v>
      </c>
      <c r="G39" s="45">
        <v>67396.36</v>
      </c>
      <c r="H39" s="45">
        <v>67396.16</v>
      </c>
      <c r="I39" s="44">
        <f t="shared" si="2"/>
        <v>67.39616000000001</v>
      </c>
      <c r="J39" s="68">
        <f t="shared" si="1"/>
        <v>0.999997032480686</v>
      </c>
    </row>
    <row r="40" spans="2:10" ht="12.75" customHeight="1">
      <c r="B40" s="13"/>
      <c r="C40" s="106"/>
      <c r="D40" s="14" t="s">
        <v>34</v>
      </c>
      <c r="E40" s="17">
        <v>6400400000</v>
      </c>
      <c r="F40" s="47">
        <f>G40/1000</f>
        <v>57.027519999999996</v>
      </c>
      <c r="G40" s="45">
        <v>57027.52</v>
      </c>
      <c r="H40" s="45">
        <v>57027.52</v>
      </c>
      <c r="I40" s="44">
        <f t="shared" si="2"/>
        <v>57.027519999999996</v>
      </c>
      <c r="J40" s="68">
        <f t="shared" si="1"/>
        <v>1</v>
      </c>
    </row>
    <row r="41" spans="2:10" ht="12.75" customHeight="1" thickBot="1">
      <c r="B41" s="13"/>
      <c r="C41" s="107"/>
      <c r="D41" s="31" t="s">
        <v>91</v>
      </c>
      <c r="E41" s="32">
        <v>6400500000</v>
      </c>
      <c r="F41" s="58">
        <f>G41/1000</f>
        <v>0</v>
      </c>
      <c r="G41" s="52">
        <v>0</v>
      </c>
      <c r="H41" s="52">
        <v>0</v>
      </c>
      <c r="I41" s="49">
        <f t="shared" si="2"/>
        <v>0</v>
      </c>
      <c r="J41" s="82">
        <v>0</v>
      </c>
    </row>
    <row r="42" spans="2:10" ht="26.25" customHeight="1" thickBot="1">
      <c r="B42" s="13"/>
      <c r="C42" s="108">
        <v>6</v>
      </c>
      <c r="D42" s="26" t="s">
        <v>101</v>
      </c>
      <c r="E42" s="50" t="s">
        <v>35</v>
      </c>
      <c r="F42" s="28">
        <f>SUM(F43:F45)</f>
        <v>37880.850379999996</v>
      </c>
      <c r="G42" s="29">
        <f>SUM(G43:G45)</f>
        <v>37880850.379999995</v>
      </c>
      <c r="H42" s="29">
        <f>SUM(H43:H45)</f>
        <v>35273771.93</v>
      </c>
      <c r="I42" s="28">
        <f t="shared" si="2"/>
        <v>35273.77193</v>
      </c>
      <c r="J42" s="30">
        <f t="shared" si="1"/>
        <v>0.9311768763412858</v>
      </c>
    </row>
    <row r="43" spans="2:10" ht="12.75" customHeight="1">
      <c r="B43" s="13"/>
      <c r="C43" s="105"/>
      <c r="D43" s="24" t="s">
        <v>72</v>
      </c>
      <c r="E43" s="25" t="s">
        <v>36</v>
      </c>
      <c r="F43" s="47">
        <f>G43/1000</f>
        <v>16.494</v>
      </c>
      <c r="G43" s="51">
        <v>16494</v>
      </c>
      <c r="H43" s="46">
        <v>16494</v>
      </c>
      <c r="I43" s="47">
        <f t="shared" si="2"/>
        <v>16.494</v>
      </c>
      <c r="J43" s="73">
        <f t="shared" si="1"/>
        <v>1</v>
      </c>
    </row>
    <row r="44" spans="2:10" ht="23.25" customHeight="1">
      <c r="B44" s="13"/>
      <c r="C44" s="106"/>
      <c r="D44" s="14" t="s">
        <v>73</v>
      </c>
      <c r="E44" s="10" t="s">
        <v>37</v>
      </c>
      <c r="F44" s="47">
        <f>G44/1000</f>
        <v>997.4614</v>
      </c>
      <c r="G44" s="45">
        <v>997461.4</v>
      </c>
      <c r="H44" s="43">
        <v>997461.4</v>
      </c>
      <c r="I44" s="44">
        <f t="shared" si="2"/>
        <v>997.4614</v>
      </c>
      <c r="J44" s="68">
        <f t="shared" si="1"/>
        <v>1</v>
      </c>
    </row>
    <row r="45" spans="2:10" ht="12.75" customHeight="1" thickBot="1">
      <c r="B45" s="13"/>
      <c r="C45" s="107"/>
      <c r="D45" s="35" t="s">
        <v>65</v>
      </c>
      <c r="E45" s="32">
        <v>653000000</v>
      </c>
      <c r="F45" s="58">
        <f>G45/1000</f>
        <v>36866.89498</v>
      </c>
      <c r="G45" s="52">
        <v>36866894.98</v>
      </c>
      <c r="H45" s="48">
        <v>34259816.53</v>
      </c>
      <c r="I45" s="49">
        <f t="shared" si="2"/>
        <v>34259.816530000004</v>
      </c>
      <c r="J45" s="82">
        <f t="shared" si="1"/>
        <v>0.9292840242875264</v>
      </c>
    </row>
    <row r="46" spans="2:10" ht="24" customHeight="1" thickBot="1">
      <c r="B46" s="13"/>
      <c r="C46" s="108">
        <v>7</v>
      </c>
      <c r="D46" s="26" t="s">
        <v>102</v>
      </c>
      <c r="E46" s="50" t="s">
        <v>38</v>
      </c>
      <c r="F46" s="33">
        <f>SUM(F47:F50)</f>
        <v>64656.558899999996</v>
      </c>
      <c r="G46" s="34">
        <f>SUM(G47:G50)</f>
        <v>64656558.9</v>
      </c>
      <c r="H46" s="34">
        <f>SUM(H47:H50)</f>
        <v>62510068.849999994</v>
      </c>
      <c r="I46" s="28">
        <f t="shared" si="2"/>
        <v>62510.068849999996</v>
      </c>
      <c r="J46" s="30">
        <f t="shared" si="1"/>
        <v>0.9668016658090351</v>
      </c>
    </row>
    <row r="47" spans="2:10" ht="21.75" customHeight="1">
      <c r="B47" s="13"/>
      <c r="C47" s="105"/>
      <c r="D47" s="92" t="s">
        <v>74</v>
      </c>
      <c r="E47" s="25" t="s">
        <v>39</v>
      </c>
      <c r="F47" s="62">
        <f>G47/1000</f>
        <v>1703.20096</v>
      </c>
      <c r="G47" s="46">
        <v>1703200.96</v>
      </c>
      <c r="H47" s="46">
        <v>1702200.96</v>
      </c>
      <c r="I47" s="47">
        <f t="shared" si="2"/>
        <v>1702.20096</v>
      </c>
      <c r="J47" s="73">
        <f t="shared" si="1"/>
        <v>0.9994128702229008</v>
      </c>
    </row>
    <row r="48" spans="2:10" ht="25.5" customHeight="1">
      <c r="B48" s="13"/>
      <c r="C48" s="106"/>
      <c r="D48" s="93" t="s">
        <v>75</v>
      </c>
      <c r="E48" s="10" t="s">
        <v>40</v>
      </c>
      <c r="F48" s="63">
        <f>G48/1000</f>
        <v>46859.860649999995</v>
      </c>
      <c r="G48" s="43">
        <v>46859860.65</v>
      </c>
      <c r="H48" s="43">
        <v>45495244.51</v>
      </c>
      <c r="I48" s="44">
        <f t="shared" si="2"/>
        <v>45495.24451</v>
      </c>
      <c r="J48" s="68">
        <f t="shared" si="1"/>
        <v>0.9708787836525502</v>
      </c>
    </row>
    <row r="49" spans="2:10" ht="32.25" customHeight="1">
      <c r="B49" s="13"/>
      <c r="C49" s="106"/>
      <c r="D49" s="93" t="s">
        <v>76</v>
      </c>
      <c r="E49" s="10" t="s">
        <v>41</v>
      </c>
      <c r="F49" s="64">
        <f>G49/1000</f>
        <v>2168.20504</v>
      </c>
      <c r="G49" s="43">
        <v>2168205.04</v>
      </c>
      <c r="H49" s="43">
        <v>2166974.91</v>
      </c>
      <c r="I49" s="44">
        <f t="shared" si="2"/>
        <v>2166.9749100000004</v>
      </c>
      <c r="J49" s="68">
        <f t="shared" si="1"/>
        <v>0.9994326505209122</v>
      </c>
    </row>
    <row r="50" spans="2:10" ht="12.75" customHeight="1" thickBot="1">
      <c r="B50" s="13"/>
      <c r="C50" s="107"/>
      <c r="D50" s="94" t="s">
        <v>77</v>
      </c>
      <c r="E50" s="36" t="s">
        <v>42</v>
      </c>
      <c r="F50" s="64">
        <f>G50/1000</f>
        <v>13925.29225</v>
      </c>
      <c r="G50" s="48">
        <v>13925292.25</v>
      </c>
      <c r="H50" s="48">
        <v>13145648.47</v>
      </c>
      <c r="I50" s="49">
        <f t="shared" si="2"/>
        <v>13145.64847</v>
      </c>
      <c r="J50" s="82">
        <f t="shared" si="1"/>
        <v>0.944012393707572</v>
      </c>
    </row>
    <row r="51" spans="2:10" ht="35.25" customHeight="1" thickBot="1">
      <c r="B51" s="13"/>
      <c r="C51" s="108">
        <v>8</v>
      </c>
      <c r="D51" s="26" t="s">
        <v>103</v>
      </c>
      <c r="E51" s="50" t="s">
        <v>43</v>
      </c>
      <c r="F51" s="33">
        <f>SUM(F52:F53)</f>
        <v>10687.05568</v>
      </c>
      <c r="G51" s="34">
        <f>SUM(G52:G53)</f>
        <v>10687055.68</v>
      </c>
      <c r="H51" s="34">
        <f>SUM(H52:H53)</f>
        <v>10458820.9</v>
      </c>
      <c r="I51" s="28">
        <f t="shared" si="2"/>
        <v>10458.8209</v>
      </c>
      <c r="J51" s="30">
        <f t="shared" si="1"/>
        <v>0.978643811089417</v>
      </c>
    </row>
    <row r="52" spans="2:10" ht="15.75" customHeight="1">
      <c r="B52" s="13"/>
      <c r="C52" s="109"/>
      <c r="D52" s="84" t="s">
        <v>44</v>
      </c>
      <c r="E52" s="85" t="s">
        <v>45</v>
      </c>
      <c r="F52" s="81">
        <f>G52/1000</f>
        <v>10621.2195</v>
      </c>
      <c r="G52" s="86">
        <v>10621219.5</v>
      </c>
      <c r="H52" s="86">
        <v>10458820.9</v>
      </c>
      <c r="I52" s="58">
        <f t="shared" si="2"/>
        <v>10458.8209</v>
      </c>
      <c r="J52" s="87">
        <f t="shared" si="1"/>
        <v>0.9847099855153169</v>
      </c>
    </row>
    <row r="53" spans="2:10" ht="37.5" customHeight="1">
      <c r="B53" s="13"/>
      <c r="C53" s="110"/>
      <c r="D53" s="101" t="s">
        <v>95</v>
      </c>
      <c r="E53" s="103">
        <v>6720000000</v>
      </c>
      <c r="F53" s="63">
        <f>G53/1000</f>
        <v>65.83618</v>
      </c>
      <c r="G53" s="43">
        <v>65836.18</v>
      </c>
      <c r="H53" s="43">
        <v>0</v>
      </c>
      <c r="I53" s="44">
        <f t="shared" si="2"/>
        <v>0</v>
      </c>
      <c r="J53" s="102">
        <f t="shared" si="1"/>
        <v>0</v>
      </c>
    </row>
    <row r="54" spans="2:10" ht="17.25" customHeight="1" thickBot="1">
      <c r="B54" s="13"/>
      <c r="C54" s="104">
        <v>9</v>
      </c>
      <c r="D54" s="69" t="s">
        <v>104</v>
      </c>
      <c r="E54" s="97" t="s">
        <v>46</v>
      </c>
      <c r="F54" s="98">
        <f>SUM(F55:F56)</f>
        <v>32711.20781</v>
      </c>
      <c r="G54" s="99">
        <f>SUM(G55:G56)</f>
        <v>32711207.810000002</v>
      </c>
      <c r="H54" s="99">
        <f>SUM(H55:H56)</f>
        <v>31543759.29</v>
      </c>
      <c r="I54" s="71">
        <f t="shared" si="2"/>
        <v>31543.759289999998</v>
      </c>
      <c r="J54" s="100">
        <f t="shared" si="1"/>
        <v>0.9643104428677468</v>
      </c>
    </row>
    <row r="55" spans="2:10" ht="23.25" customHeight="1">
      <c r="B55" s="13"/>
      <c r="C55" s="105"/>
      <c r="D55" s="92" t="s">
        <v>79</v>
      </c>
      <c r="E55" s="25" t="s">
        <v>47</v>
      </c>
      <c r="F55" s="62">
        <f>G55/1000</f>
        <v>30517.90971</v>
      </c>
      <c r="G55" s="46">
        <v>30517909.71</v>
      </c>
      <c r="H55" s="46">
        <v>29627873.02</v>
      </c>
      <c r="I55" s="47">
        <f t="shared" si="2"/>
        <v>29627.87302</v>
      </c>
      <c r="J55" s="73">
        <f t="shared" si="1"/>
        <v>0.9708355946243475</v>
      </c>
    </row>
    <row r="56" spans="2:10" ht="24.75" customHeight="1" thickBot="1">
      <c r="B56" s="13"/>
      <c r="C56" s="107"/>
      <c r="D56" s="94" t="s">
        <v>78</v>
      </c>
      <c r="E56" s="36" t="s">
        <v>48</v>
      </c>
      <c r="F56" s="81">
        <f>G56/1000</f>
        <v>2193.2981</v>
      </c>
      <c r="G56" s="48">
        <v>2193298.1</v>
      </c>
      <c r="H56" s="48">
        <v>1915886.27</v>
      </c>
      <c r="I56" s="49">
        <f t="shared" si="2"/>
        <v>1915.88627</v>
      </c>
      <c r="J56" s="82">
        <f t="shared" si="1"/>
        <v>0.8735184104705147</v>
      </c>
    </row>
    <row r="57" spans="2:10" ht="24.75" customHeight="1" thickBot="1">
      <c r="B57" s="13"/>
      <c r="C57" s="108">
        <v>10</v>
      </c>
      <c r="D57" s="37" t="s">
        <v>105</v>
      </c>
      <c r="E57" s="50" t="s">
        <v>49</v>
      </c>
      <c r="F57" s="33">
        <f>SUM(F58:F60)</f>
        <v>512.55</v>
      </c>
      <c r="G57" s="34">
        <f>SUM(G58:G60)</f>
        <v>512550</v>
      </c>
      <c r="H57" s="34">
        <f>SUM(H58:H60)</f>
        <v>512550</v>
      </c>
      <c r="I57" s="28">
        <f t="shared" si="2"/>
        <v>512.55</v>
      </c>
      <c r="J57" s="30">
        <f t="shared" si="1"/>
        <v>1</v>
      </c>
    </row>
    <row r="58" spans="2:10" ht="22.5" customHeight="1">
      <c r="B58" s="13"/>
      <c r="C58" s="105"/>
      <c r="D58" s="24" t="s">
        <v>50</v>
      </c>
      <c r="E58" s="25" t="s">
        <v>51</v>
      </c>
      <c r="F58" s="62">
        <f>G58/1000</f>
        <v>374.55</v>
      </c>
      <c r="G58" s="46">
        <v>374550</v>
      </c>
      <c r="H58" s="46">
        <v>374550</v>
      </c>
      <c r="I58" s="47">
        <f t="shared" si="2"/>
        <v>374.55</v>
      </c>
      <c r="J58" s="73">
        <f t="shared" si="1"/>
        <v>1</v>
      </c>
    </row>
    <row r="59" spans="2:10" ht="12.75" customHeight="1">
      <c r="B59" s="13"/>
      <c r="C59" s="106"/>
      <c r="D59" s="14" t="s">
        <v>52</v>
      </c>
      <c r="E59" s="10" t="s">
        <v>53</v>
      </c>
      <c r="F59" s="62">
        <f>G59/1000</f>
        <v>93</v>
      </c>
      <c r="G59" s="43">
        <v>93000</v>
      </c>
      <c r="H59" s="43">
        <v>93000</v>
      </c>
      <c r="I59" s="44">
        <f t="shared" si="2"/>
        <v>93</v>
      </c>
      <c r="J59" s="68">
        <f t="shared" si="1"/>
        <v>1</v>
      </c>
    </row>
    <row r="60" spans="2:10" ht="12.75" customHeight="1" thickBot="1">
      <c r="B60" s="13"/>
      <c r="C60" s="107"/>
      <c r="D60" s="35" t="s">
        <v>54</v>
      </c>
      <c r="E60" s="36" t="s">
        <v>55</v>
      </c>
      <c r="F60" s="81">
        <f>G60/1000</f>
        <v>45</v>
      </c>
      <c r="G60" s="48">
        <v>45000</v>
      </c>
      <c r="H60" s="48">
        <v>45000</v>
      </c>
      <c r="I60" s="49">
        <f t="shared" si="2"/>
        <v>45</v>
      </c>
      <c r="J60" s="82">
        <f t="shared" si="1"/>
        <v>1</v>
      </c>
    </row>
    <row r="61" spans="2:10" ht="12.75" customHeight="1" thickBot="1">
      <c r="B61" s="83"/>
      <c r="C61" s="108">
        <v>11</v>
      </c>
      <c r="D61" s="37" t="s">
        <v>106</v>
      </c>
      <c r="E61" s="50" t="s">
        <v>56</v>
      </c>
      <c r="F61" s="33">
        <f>SUM(F62:F64)</f>
        <v>835.6780299999999</v>
      </c>
      <c r="G61" s="34">
        <f>SUM(G62:G64)</f>
        <v>835678.03</v>
      </c>
      <c r="H61" s="34">
        <f>SUM(H62:H64)</f>
        <v>814678.03</v>
      </c>
      <c r="I61" s="28">
        <f t="shared" si="2"/>
        <v>814.67803</v>
      </c>
      <c r="J61" s="30">
        <f t="shared" si="1"/>
        <v>0.9748707046899392</v>
      </c>
    </row>
    <row r="62" spans="2:10" ht="21.75" customHeight="1">
      <c r="B62" s="13"/>
      <c r="C62" s="105"/>
      <c r="D62" s="24" t="s">
        <v>57</v>
      </c>
      <c r="E62" s="38">
        <v>7000100000</v>
      </c>
      <c r="F62" s="88">
        <f>G62/1000</f>
        <v>38.37303</v>
      </c>
      <c r="G62" s="115">
        <v>38373.03</v>
      </c>
      <c r="H62" s="46">
        <v>38373.03</v>
      </c>
      <c r="I62" s="47">
        <f t="shared" si="2"/>
        <v>38.37303</v>
      </c>
      <c r="J62" s="73">
        <f t="shared" si="1"/>
        <v>1</v>
      </c>
    </row>
    <row r="63" spans="2:10" ht="21.75" customHeight="1">
      <c r="B63" s="13"/>
      <c r="C63" s="106"/>
      <c r="D63" s="14" t="s">
        <v>58</v>
      </c>
      <c r="E63" s="17">
        <v>7000200000</v>
      </c>
      <c r="F63" s="65">
        <f>G63/1000</f>
        <v>116.005</v>
      </c>
      <c r="G63" s="116">
        <v>116005</v>
      </c>
      <c r="H63" s="43">
        <v>95005</v>
      </c>
      <c r="I63" s="44">
        <f t="shared" si="2"/>
        <v>95.005</v>
      </c>
      <c r="J63" s="68">
        <f t="shared" si="1"/>
        <v>0.8189733201155123</v>
      </c>
    </row>
    <row r="64" spans="2:10" ht="21.75" customHeight="1" thickBot="1">
      <c r="B64" s="13"/>
      <c r="C64" s="107"/>
      <c r="D64" s="35" t="s">
        <v>66</v>
      </c>
      <c r="E64" s="32">
        <v>7000300000</v>
      </c>
      <c r="F64" s="89">
        <f>G64/1000</f>
        <v>681.3</v>
      </c>
      <c r="G64" s="117">
        <v>681300</v>
      </c>
      <c r="H64" s="48">
        <v>681300</v>
      </c>
      <c r="I64" s="49">
        <f t="shared" si="2"/>
        <v>681.3</v>
      </c>
      <c r="J64" s="82">
        <f t="shared" si="1"/>
        <v>1</v>
      </c>
    </row>
    <row r="65" spans="2:10" ht="24.75" customHeight="1" thickBot="1">
      <c r="B65" s="13"/>
      <c r="C65" s="108">
        <v>12</v>
      </c>
      <c r="D65" s="26" t="s">
        <v>107</v>
      </c>
      <c r="E65" s="27" t="s">
        <v>59</v>
      </c>
      <c r="F65" s="29">
        <f>SUM(F66:F67)</f>
        <v>11380.121550000002</v>
      </c>
      <c r="G65" s="34">
        <f>SUM(G66:G67)</f>
        <v>11380121.55</v>
      </c>
      <c r="H65" s="34">
        <f>SUM(H66:H67)</f>
        <v>8483105.48</v>
      </c>
      <c r="I65" s="28">
        <f t="shared" si="2"/>
        <v>8483.10548</v>
      </c>
      <c r="J65" s="30">
        <f t="shared" si="1"/>
        <v>0.7454318868852503</v>
      </c>
    </row>
    <row r="66" spans="2:10" ht="21.75" customHeight="1">
      <c r="B66" s="13"/>
      <c r="C66" s="105"/>
      <c r="D66" s="92" t="s">
        <v>80</v>
      </c>
      <c r="E66" s="25" t="s">
        <v>60</v>
      </c>
      <c r="F66" s="47">
        <f>G66/1000</f>
        <v>2356.0163399999997</v>
      </c>
      <c r="G66" s="46">
        <v>2356016.34</v>
      </c>
      <c r="H66" s="46">
        <v>2064225.1</v>
      </c>
      <c r="I66" s="47">
        <f t="shared" si="2"/>
        <v>2064.2251</v>
      </c>
      <c r="J66" s="73">
        <f t="shared" si="1"/>
        <v>0.8761505873087453</v>
      </c>
    </row>
    <row r="67" spans="2:10" ht="19.5" customHeight="1" thickBot="1">
      <c r="B67" s="13"/>
      <c r="C67" s="107"/>
      <c r="D67" s="94" t="s">
        <v>81</v>
      </c>
      <c r="E67" s="36" t="s">
        <v>61</v>
      </c>
      <c r="F67" s="58">
        <f>G67/1000</f>
        <v>9024.105210000002</v>
      </c>
      <c r="G67" s="48">
        <v>9024105.21</v>
      </c>
      <c r="H67" s="48">
        <v>6418880.38</v>
      </c>
      <c r="I67" s="49">
        <f t="shared" si="2"/>
        <v>6418.88038</v>
      </c>
      <c r="J67" s="82">
        <f t="shared" si="1"/>
        <v>0.7113038058207656</v>
      </c>
    </row>
    <row r="68" spans="2:10" ht="24" customHeight="1" thickBot="1">
      <c r="B68" s="13"/>
      <c r="C68" s="108">
        <v>13</v>
      </c>
      <c r="D68" s="41" t="s">
        <v>108</v>
      </c>
      <c r="E68" s="42">
        <v>7200000000</v>
      </c>
      <c r="F68" s="33">
        <f>SUM(F69:F71)</f>
        <v>6785.02125</v>
      </c>
      <c r="G68" s="34">
        <f>SUM(G69:G71)</f>
        <v>6785021.25</v>
      </c>
      <c r="H68" s="34">
        <f>SUM(H69:H71)</f>
        <v>6730377</v>
      </c>
      <c r="I68" s="28">
        <f t="shared" si="2"/>
        <v>6730.377</v>
      </c>
      <c r="J68" s="30">
        <f t="shared" si="1"/>
        <v>0.9919463406249466</v>
      </c>
    </row>
    <row r="69" spans="2:10" ht="27" customHeight="1" thickBot="1">
      <c r="B69" s="13"/>
      <c r="C69" s="105"/>
      <c r="D69" s="39" t="s">
        <v>67</v>
      </c>
      <c r="E69" s="40">
        <v>7200100000</v>
      </c>
      <c r="F69" s="90">
        <f>G69/1000</f>
        <v>6785.02125</v>
      </c>
      <c r="G69" s="46">
        <v>6785021.25</v>
      </c>
      <c r="H69" s="46">
        <v>6730377</v>
      </c>
      <c r="I69" s="47">
        <f t="shared" si="2"/>
        <v>6730.377</v>
      </c>
      <c r="J69" s="30">
        <f t="shared" si="1"/>
        <v>0.9919463406249466</v>
      </c>
    </row>
    <row r="70" spans="2:10" ht="24" customHeight="1" thickBot="1">
      <c r="B70" s="13"/>
      <c r="C70" s="107"/>
      <c r="D70" s="19" t="s">
        <v>68</v>
      </c>
      <c r="E70" s="18">
        <v>7200200000</v>
      </c>
      <c r="F70" s="66">
        <f>G70/1000</f>
        <v>0</v>
      </c>
      <c r="G70" s="43">
        <v>0</v>
      </c>
      <c r="H70" s="43">
        <v>0</v>
      </c>
      <c r="I70" s="44">
        <f t="shared" si="2"/>
        <v>0</v>
      </c>
      <c r="J70" s="68">
        <v>0</v>
      </c>
    </row>
    <row r="71" spans="2:10" ht="14.25" customHeight="1" hidden="1" thickBot="1">
      <c r="B71" s="13"/>
      <c r="C71" s="107"/>
      <c r="D71" s="55" t="s">
        <v>90</v>
      </c>
      <c r="E71" s="53">
        <v>7200300000</v>
      </c>
      <c r="F71" s="66">
        <f>G71/1000</f>
        <v>0</v>
      </c>
      <c r="G71" s="54">
        <v>0</v>
      </c>
      <c r="H71" s="54">
        <v>0</v>
      </c>
      <c r="I71" s="49">
        <f t="shared" si="2"/>
        <v>0</v>
      </c>
      <c r="J71" s="82">
        <v>0</v>
      </c>
    </row>
    <row r="72" spans="2:10" ht="25.5" customHeight="1" thickBot="1">
      <c r="B72" s="13"/>
      <c r="C72" s="111">
        <v>14</v>
      </c>
      <c r="D72" s="59" t="s">
        <v>94</v>
      </c>
      <c r="E72" s="60">
        <v>7300000000</v>
      </c>
      <c r="F72" s="61">
        <f>SUM(F73:F74)</f>
        <v>19869.29597</v>
      </c>
      <c r="G72" s="118">
        <f>SUM(G73:G74)</f>
        <v>19869295.97</v>
      </c>
      <c r="H72" s="118">
        <f>SUM(H73:H74)</f>
        <v>19376001.52</v>
      </c>
      <c r="I72" s="61">
        <f>SUM(I73:I74)</f>
        <v>19376.001519999998</v>
      </c>
      <c r="J72" s="30">
        <f t="shared" si="1"/>
        <v>0.9751730282368932</v>
      </c>
    </row>
    <row r="73" spans="2:10" ht="15" customHeight="1">
      <c r="B73" s="13"/>
      <c r="C73" s="112"/>
      <c r="D73" s="95" t="s">
        <v>92</v>
      </c>
      <c r="E73" s="56">
        <v>7310000000</v>
      </c>
      <c r="F73" s="67">
        <f>G73/1000</f>
        <v>11572.08001</v>
      </c>
      <c r="G73" s="119">
        <v>11572080.01</v>
      </c>
      <c r="H73" s="57">
        <v>11078785.56</v>
      </c>
      <c r="I73" s="58">
        <f t="shared" si="2"/>
        <v>11078.78556</v>
      </c>
      <c r="J73" s="73">
        <f t="shared" si="1"/>
        <v>0.9573720152665969</v>
      </c>
    </row>
    <row r="74" spans="2:10" ht="16.5" customHeight="1" thickBot="1">
      <c r="B74" s="8"/>
      <c r="C74" s="113"/>
      <c r="D74" s="96" t="s">
        <v>93</v>
      </c>
      <c r="E74" s="53">
        <v>7320000000</v>
      </c>
      <c r="F74" s="67">
        <f>G74/1000</f>
        <v>8297.21596</v>
      </c>
      <c r="G74" s="48">
        <v>8297215.96</v>
      </c>
      <c r="H74" s="54">
        <v>8297215.96</v>
      </c>
      <c r="I74" s="49">
        <f t="shared" si="2"/>
        <v>8297.21596</v>
      </c>
      <c r="J74" s="82">
        <f t="shared" si="1"/>
        <v>1</v>
      </c>
    </row>
    <row r="75" spans="2:10" ht="12.75" customHeight="1" thickBot="1">
      <c r="B75" s="9"/>
      <c r="C75" s="122" t="s">
        <v>63</v>
      </c>
      <c r="D75" s="123"/>
      <c r="E75" s="123"/>
      <c r="F75" s="33">
        <f>F15+F22+F26+F33+F36+F42+F46+F51+F54+F57+F61+F65+F68+F72</f>
        <v>1035684.9298200001</v>
      </c>
      <c r="G75" s="34">
        <f>G15+G22+G26+G33+G36+G42+G46+G51+G54+G57+G61+G65+G68+G72</f>
        <v>1035684929.8200002</v>
      </c>
      <c r="H75" s="34">
        <f>H15+H22+H26+H33+H36+H42+H46+H51+H54+H57+H61+H65+H68+H72</f>
        <v>1017507408.65</v>
      </c>
      <c r="I75" s="33">
        <f>I15+I22+I26+I33+I36+I42+I46+I51+I54+I57+I61+I65+I68+I72</f>
        <v>1017507.4086500003</v>
      </c>
      <c r="J75" s="91">
        <f t="shared" si="1"/>
        <v>0.9824487924400339</v>
      </c>
    </row>
    <row r="76" spans="2:8" ht="12.75" customHeight="1">
      <c r="B76" s="11"/>
      <c r="C76" s="11"/>
      <c r="D76" s="2"/>
      <c r="E76" s="2"/>
      <c r="F76" s="15"/>
      <c r="G76" s="20"/>
      <c r="H76" s="20"/>
    </row>
    <row r="77" spans="2:8" ht="11.25" customHeight="1">
      <c r="B77" s="8"/>
      <c r="C77" s="8"/>
      <c r="D77" s="8"/>
      <c r="E77" s="12"/>
      <c r="F77" s="3"/>
      <c r="G77" s="20"/>
      <c r="H77" s="20"/>
    </row>
    <row r="78" spans="2:8" ht="11.25" customHeight="1">
      <c r="B78" s="8"/>
      <c r="C78" s="8"/>
      <c r="D78" s="12"/>
      <c r="E78" s="6"/>
      <c r="F78" s="3"/>
      <c r="G78" s="20"/>
      <c r="H78" s="20"/>
    </row>
    <row r="79" spans="2:8" ht="12.75" customHeight="1">
      <c r="B79" s="8"/>
      <c r="C79" s="8"/>
      <c r="D79" s="12"/>
      <c r="E79" s="6"/>
      <c r="F79" s="3"/>
      <c r="G79" s="20"/>
      <c r="H79" s="20"/>
    </row>
    <row r="80" spans="2:8" ht="11.25" customHeight="1">
      <c r="B80" s="8"/>
      <c r="C80" s="8"/>
      <c r="D80" s="8"/>
      <c r="E80" s="12"/>
      <c r="F80" s="3"/>
      <c r="G80" s="20"/>
      <c r="H80" s="20"/>
    </row>
    <row r="81" spans="2:8" ht="11.25" customHeight="1">
      <c r="B81" s="8"/>
      <c r="C81" s="8"/>
      <c r="D81" s="12"/>
      <c r="E81" s="6"/>
      <c r="F81" s="3"/>
      <c r="G81" s="20"/>
      <c r="H81" s="20"/>
    </row>
    <row r="82" spans="2:8" ht="11.25" customHeight="1">
      <c r="B82" s="8"/>
      <c r="C82" s="8"/>
      <c r="D82" s="12"/>
      <c r="E82" s="12"/>
      <c r="F82" s="3"/>
      <c r="G82" s="20"/>
      <c r="H82" s="20"/>
    </row>
    <row r="83" spans="2:8" ht="12.75" customHeight="1">
      <c r="B83" s="11"/>
      <c r="C83" s="11"/>
      <c r="D83" s="2"/>
      <c r="E83" s="2"/>
      <c r="F83" s="3"/>
      <c r="G83" s="20"/>
      <c r="H83" s="20"/>
    </row>
    <row r="84" spans="2:8" ht="12.75" customHeight="1">
      <c r="B84" s="11"/>
      <c r="C84" s="11"/>
      <c r="D84" s="2"/>
      <c r="E84" s="2"/>
      <c r="F84" s="3"/>
      <c r="G84" s="20"/>
      <c r="H84" s="20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2020-01-29T07:49:03Z</dcterms:modified>
  <cp:category/>
  <cp:version/>
  <cp:contentType/>
  <cp:contentStatus/>
</cp:coreProperties>
</file>