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<sst xmlns="http://schemas.openxmlformats.org/spreadsheetml/2006/main" count="101" uniqueCount="101">
  <si>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</si>
  <si>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</si>
  <si>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</si>
  <si>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</si>
  <si>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</si>
  <si>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</si>
  <si>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</si>
  <si>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</si>
  <si>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</si>
  <si>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</si>
  <si>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</si>
  <si>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</si>
  <si>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</si>
  <si>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</si>
  <si>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</si>
  <si>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</si>
  <si>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</si>
  <si>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</si>
  <si>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</si>
  <si>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</si>
  <si>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</si>
  <si>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</si>
  <si>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</si>
  <si>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</si>
  <si>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</si>
  <si>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</si>
  <si>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</si>
  <si>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</si>
  <si>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</si>
  <si>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</si>
  <si>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</si>
  <si>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</si>
  <si>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</si>
  <si>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</si>
  <si>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</si>
  <si>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</si>
  <si>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</si>
  <si>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</si>
  <si>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</si>
  <si>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</si>
  <si>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</si>
  <si>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</si>
  <si>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</si>
  <si>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</si>
  <si>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</si>
  <si>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</si>
  <si>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</si>
  <si>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</si>
  <si>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</si>
  <si>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</si>
  <si>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</si>
  <si>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</si>
  <si>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</si>
  <si>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</si>
  <si>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</si>
  <si>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</si>
  <si>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</si>
  <si>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</si>
  <si>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</si>
  <si>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</si>
  <si>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</si>
  <si>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</si>
  <si>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</si>
  <si>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</si>
  <si>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</si>
  <si>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</si>
  <si>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</si>
  <si>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</si>
  <si>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</si>
  <si>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</si>
  <si>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</si>
  <si>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</si>
  <si>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</si>
  <si>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</si>
  <si>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</si>
  <si>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</si>
  <si>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</si>
  <si>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</si>
  <si>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</si>
  <si>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</si>
  <si>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</si>
  <si>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</si>
  <si>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</si>
  <si>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</si>
  <si>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</si>
  <si>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</si>
  <si>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</si>
  <si>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</si>
  <si>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</si>
  <si>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</si>
  <si>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</si>
  <si>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</si>
  <si>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</si>
  <si>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</si>
  <si>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</si>
  <si>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</si>
  <si>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</si>
  <si>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</si>
  <si>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</si>
  <si>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Основное мероприятие "Разработка документации на строительство берегоукрепительного сооружения на р.Ока в районе переулка Муринский</t>
  </si>
  <si>
    <t>Зиминского городского муниципального образования по состоянию на 01.06.2021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</si>
</sst>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 vertical="center"/>
      <protection hidden="1"/>
    </xf>
    <xf numFmtId="0" fontId="2" fillId="0" borderId="0" xfId="53" applyFill="1">
      <alignment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18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vertical="center"/>
      <protection hidden="1"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4" fillId="0" borderId="10" xfId="53" applyNumberFormat="1" applyFont="1" applyFill="1" applyBorder="1" applyAlignment="1" applyProtection="1">
      <alignment vertical="center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183" fontId="3" fillId="32" borderId="10" xfId="53" applyNumberFormat="1" applyFont="1" applyFill="1" applyBorder="1" applyAlignment="1" applyProtection="1">
      <alignment horizontal="center" vertical="center"/>
      <protection hidden="1"/>
    </xf>
    <xf numFmtId="183" fontId="4" fillId="32" borderId="10" xfId="53" applyNumberFormat="1" applyFont="1" applyFill="1" applyBorder="1" applyAlignment="1" applyProtection="1">
      <alignment horizontal="center" vertical="center"/>
      <protection hidden="1"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Font="1" applyFill="1" applyBorder="1" applyAlignment="1">
      <alignment horizontal="left" vertical="center"/>
      <protection/>
    </xf>
    <xf numFmtId="183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wrapText="1"/>
      <protection/>
    </xf>
    <xf numFmtId="0" fontId="3" fillId="0" borderId="10" xfId="53" applyNumberFormat="1" applyFont="1" applyFill="1" applyBorder="1" applyAlignment="1" applyProtection="1">
      <alignment horizont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84" fontId="2" fillId="0" borderId="0" xfId="53" applyNumberFormat="1" applyFill="1" applyAlignment="1">
      <alignment horizontal="center" vertical="center"/>
      <protection/>
    </xf>
    <xf numFmtId="184" fontId="3" fillId="0" borderId="10" xfId="53" applyNumberFormat="1" applyFont="1" applyBorder="1" applyAlignment="1">
      <alignment horizontal="center" vertical="center" wrapText="1"/>
      <protection/>
    </xf>
    <xf numFmtId="184" fontId="3" fillId="0" borderId="10" xfId="53" applyNumberFormat="1" applyFont="1" applyBorder="1" applyAlignment="1">
      <alignment horizontal="center" vertical="center"/>
      <protection/>
    </xf>
    <xf numFmtId="184" fontId="4" fillId="0" borderId="10" xfId="53" applyNumberFormat="1" applyFont="1" applyBorder="1" applyAlignment="1">
      <alignment horizontal="center" vertical="center"/>
      <protection/>
    </xf>
    <xf numFmtId="184" fontId="3" fillId="0" borderId="10" xfId="53" applyNumberFormat="1" applyFont="1" applyFill="1" applyBorder="1" applyAlignment="1">
      <alignment horizontal="center" vertical="center"/>
      <protection/>
    </xf>
    <xf numFmtId="184" fontId="4" fillId="0" borderId="10" xfId="53" applyNumberFormat="1" applyFont="1" applyFill="1" applyBorder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180" fontId="3" fillId="33" borderId="10" xfId="53" applyNumberFormat="1" applyFont="1" applyFill="1" applyBorder="1" applyAlignment="1" applyProtection="1">
      <alignment wrapText="1"/>
      <protection hidden="1"/>
    </xf>
    <xf numFmtId="0" fontId="3" fillId="33" borderId="10" xfId="53" applyNumberFormat="1" applyFont="1" applyFill="1" applyBorder="1" applyAlignment="1" applyProtection="1">
      <alignment horizontal="left" vertical="center"/>
      <protection hidden="1"/>
    </xf>
    <xf numFmtId="180" fontId="4" fillId="33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18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3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183" fontId="4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zoomScale="130" zoomScaleNormal="130" zoomScaleSheetLayoutView="120" zoomScalePageLayoutView="0" workbookViewId="0" topLeftCell="A73">
      <selection activeCell="I80" sqref="I80"/>
    </sheetView>
  </sheetViews>
  <sheetFormatPr defaultColWidth="9.125" defaultRowHeight="12.75"/>
  <cols>
    <col min="1" max="1" width="0.2421875" style="11" customWidth="1"/>
    <col min="2" max="2" width="3.75390625" style="11" customWidth="1"/>
    <col min="3" max="3" width="50.75390625" style="21" customWidth="1"/>
    <col min="4" max="4" width="11.25390625" style="11" customWidth="1"/>
    <col min="5" max="5" width="10.125" style="30" customWidth="1"/>
    <col min="6" max="6" width="13.875" style="11" hidden="1" customWidth="1"/>
    <col min="7" max="7" width="13.75390625" style="11" hidden="1" customWidth="1"/>
    <col min="8" max="8" width="10.50390625" style="30" customWidth="1"/>
    <col min="9" max="9" width="10.375" style="40" customWidth="1"/>
    <col min="10" max="16384" width="9.125" style="24" customWidth="1"/>
  </cols>
  <sheetData>
    <row r="1" spans="1:6" ht="409.5" customHeight="1" hidden="1">
      <c r="A1" s="1"/>
      <c r="B1" s="1"/>
      <c r="C1" s="17"/>
      <c r="D1" s="1"/>
      <c r="E1" s="25"/>
      <c r="F1" s="55"/>
    </row>
    <row r="2" spans="1:6" ht="409.5" customHeight="1" hidden="1">
      <c r="A2" s="1"/>
      <c r="B2" s="1"/>
      <c r="C2" s="17"/>
      <c r="D2" s="1"/>
      <c r="E2" s="26"/>
      <c r="F2" s="55"/>
    </row>
    <row r="3" spans="1:6" ht="409.5" customHeight="1" hidden="1">
      <c r="A3" s="1"/>
      <c r="B3" s="1"/>
      <c r="C3" s="17"/>
      <c r="D3" s="1"/>
      <c r="E3" s="27"/>
      <c r="F3" s="55"/>
    </row>
    <row r="4" spans="1:6" ht="409.5" customHeight="1" hidden="1">
      <c r="A4" s="2"/>
      <c r="B4" s="2"/>
      <c r="C4" s="18"/>
      <c r="D4" s="3"/>
      <c r="E4" s="27"/>
      <c r="F4" s="55"/>
    </row>
    <row r="5" spans="1:6" ht="409.5" customHeight="1" hidden="1">
      <c r="A5" s="2"/>
      <c r="B5" s="2"/>
      <c r="C5" s="18"/>
      <c r="D5" s="3"/>
      <c r="E5" s="27"/>
      <c r="F5" s="55"/>
    </row>
    <row r="6" spans="1:6" ht="409.5" customHeight="1" hidden="1">
      <c r="A6" s="4"/>
      <c r="B6" s="4"/>
      <c r="C6" s="19"/>
      <c r="D6" s="4"/>
      <c r="E6" s="27"/>
      <c r="F6" s="55"/>
    </row>
    <row r="7" spans="1:6" ht="409.5" customHeight="1" hidden="1">
      <c r="A7" s="5"/>
      <c r="B7" s="5"/>
      <c r="C7" s="18"/>
      <c r="D7" s="3"/>
      <c r="E7" s="27"/>
      <c r="F7" s="55"/>
    </row>
    <row r="8" spans="1:6" ht="409.5" customHeight="1" hidden="1">
      <c r="A8" s="5"/>
      <c r="B8" s="5"/>
      <c r="C8" s="20"/>
      <c r="D8" s="5"/>
      <c r="E8" s="27"/>
      <c r="F8" s="55"/>
    </row>
    <row r="9" spans="1:8" ht="15" customHeight="1">
      <c r="A9" s="5"/>
      <c r="B9" s="61"/>
      <c r="C9" s="61"/>
      <c r="D9" s="61"/>
      <c r="E9" s="61"/>
      <c r="F9" s="61"/>
      <c r="G9" s="56"/>
      <c r="H9" s="25"/>
    </row>
    <row r="10" spans="1:9" ht="15" customHeight="1">
      <c r="A10" s="5"/>
      <c r="B10" s="62" t="s">
        <v>97</v>
      </c>
      <c r="C10" s="62"/>
      <c r="D10" s="62"/>
      <c r="E10" s="62"/>
      <c r="F10" s="62"/>
      <c r="G10" s="62"/>
      <c r="H10" s="62"/>
      <c r="I10" s="62"/>
    </row>
    <row r="11" spans="1:9" ht="24" customHeight="1">
      <c r="A11" s="5"/>
      <c r="B11" s="62" t="s">
        <v>100</v>
      </c>
      <c r="C11" s="62"/>
      <c r="D11" s="62"/>
      <c r="E11" s="62"/>
      <c r="F11" s="62"/>
      <c r="G11" s="62"/>
      <c r="H11" s="62"/>
      <c r="I11" s="62"/>
    </row>
    <row r="12" spans="1:9" ht="16.5" customHeight="1">
      <c r="A12" s="5"/>
      <c r="B12" s="60" t="s">
        <v>89</v>
      </c>
      <c r="C12" s="60"/>
      <c r="D12" s="60"/>
      <c r="E12" s="60"/>
      <c r="F12" s="60"/>
      <c r="G12" s="60"/>
      <c r="H12" s="60"/>
      <c r="I12" s="60"/>
    </row>
    <row r="13" spans="1:9" ht="40.5" customHeight="1">
      <c r="A13" s="12"/>
      <c r="B13" s="6" t="s">
        <v>39</v>
      </c>
      <c r="C13" s="7" t="s">
        <v>0</v>
      </c>
      <c r="D13" s="8" t="s">
        <v>1</v>
      </c>
      <c r="E13" s="8" t="s">
        <v>94</v>
      </c>
      <c r="F13" s="22"/>
      <c r="G13" s="22"/>
      <c r="H13" s="23" t="s">
        <v>95</v>
      </c>
      <c r="I13" s="41" t="s">
        <v>96</v>
      </c>
    </row>
    <row r="14" spans="1:9" ht="33.75" customHeight="1">
      <c r="A14" s="9"/>
      <c r="B14" s="12">
        <v>1</v>
      </c>
      <c r="C14" s="13" t="s">
        <v>59</v>
      </c>
      <c r="D14" s="14" t="s">
        <v>3</v>
      </c>
      <c r="E14" s="28">
        <f>SUM(E15:E17)</f>
        <v>1216.35</v>
      </c>
      <c r="F14" s="33">
        <f>SUM(F15:F17)</f>
        <v>1216350</v>
      </c>
      <c r="G14" s="33">
        <f>SUM(G15:G17)</f>
        <v>209796.56</v>
      </c>
      <c r="H14" s="31">
        <f>SUM(H15:H17)</f>
        <v>209.79656</v>
      </c>
      <c r="I14" s="42">
        <f>H14/E14</f>
        <v>0.17248042093147534</v>
      </c>
    </row>
    <row r="15" spans="1:9" ht="17.25" customHeight="1">
      <c r="A15" s="9"/>
      <c r="B15" s="9"/>
      <c r="C15" s="15" t="s">
        <v>53</v>
      </c>
      <c r="D15" s="16" t="s">
        <v>4</v>
      </c>
      <c r="E15" s="29">
        <f>F15/1000</f>
        <v>678.85</v>
      </c>
      <c r="F15" s="34">
        <v>678850</v>
      </c>
      <c r="G15" s="34">
        <v>100301.84</v>
      </c>
      <c r="H15" s="32">
        <f>G15/1000</f>
        <v>100.30184</v>
      </c>
      <c r="I15" s="43">
        <f>H15/E15</f>
        <v>0.1477525815717758</v>
      </c>
    </row>
    <row r="16" spans="1:9" ht="25.5" customHeight="1">
      <c r="A16" s="9"/>
      <c r="B16" s="9"/>
      <c r="C16" s="15" t="s">
        <v>54</v>
      </c>
      <c r="D16" s="16" t="s">
        <v>5</v>
      </c>
      <c r="E16" s="29">
        <f>F16/1000</f>
        <v>383.5</v>
      </c>
      <c r="F16" s="34">
        <v>383500</v>
      </c>
      <c r="G16" s="34">
        <v>101993.9</v>
      </c>
      <c r="H16" s="32">
        <f>G16/1000</f>
        <v>101.9939</v>
      </c>
      <c r="I16" s="43">
        <f>H16/E16</f>
        <v>0.2659554106910039</v>
      </c>
    </row>
    <row r="17" spans="1:9" ht="25.5" customHeight="1">
      <c r="A17" s="9"/>
      <c r="B17" s="9"/>
      <c r="C17" s="15" t="s">
        <v>55</v>
      </c>
      <c r="D17" s="16" t="s">
        <v>6</v>
      </c>
      <c r="E17" s="29">
        <f>F17/1000</f>
        <v>154</v>
      </c>
      <c r="F17" s="34">
        <v>154000</v>
      </c>
      <c r="G17" s="34">
        <v>7500.82</v>
      </c>
      <c r="H17" s="32">
        <f>G17/1000</f>
        <v>7.50082</v>
      </c>
      <c r="I17" s="43">
        <f aca="true" t="shared" si="0" ref="I17:I77">H17/E17</f>
        <v>0.048706623376623376</v>
      </c>
    </row>
    <row r="18" spans="1:9" ht="35.25" customHeight="1">
      <c r="A18" s="9"/>
      <c r="B18" s="12">
        <v>2</v>
      </c>
      <c r="C18" s="46" t="s">
        <v>60</v>
      </c>
      <c r="D18" s="14" t="s">
        <v>7</v>
      </c>
      <c r="E18" s="28">
        <f>SUM(E19:E24)</f>
        <v>122522.13105</v>
      </c>
      <c r="F18" s="33">
        <f>SUM(F19:F24)</f>
        <v>122522131.05000001</v>
      </c>
      <c r="G18" s="33">
        <f>SUM(G19:G24)</f>
        <v>61368397.19</v>
      </c>
      <c r="H18" s="28">
        <f>SUM(H19:H24)</f>
        <v>61368.397189999996</v>
      </c>
      <c r="I18" s="44">
        <f t="shared" si="0"/>
        <v>0.5008760185941934</v>
      </c>
    </row>
    <row r="19" spans="1:9" ht="29.25" customHeight="1">
      <c r="A19" s="9"/>
      <c r="B19" s="9"/>
      <c r="C19" s="15" t="s">
        <v>8</v>
      </c>
      <c r="D19" s="16" t="s">
        <v>9</v>
      </c>
      <c r="E19" s="29">
        <f aca="true" t="shared" si="1" ref="E19:E24">F19/1000</f>
        <v>55237.6</v>
      </c>
      <c r="F19" s="34">
        <v>55237600</v>
      </c>
      <c r="G19" s="34">
        <v>30332835.04</v>
      </c>
      <c r="H19" s="29">
        <f aca="true" t="shared" si="2" ref="H19:H24">G19/1000</f>
        <v>30332.835039999998</v>
      </c>
      <c r="I19" s="45">
        <f t="shared" si="0"/>
        <v>0.5491338334757484</v>
      </c>
    </row>
    <row r="20" spans="1:9" ht="18" customHeight="1">
      <c r="A20" s="9"/>
      <c r="B20" s="9"/>
      <c r="C20" s="15" t="s">
        <v>10</v>
      </c>
      <c r="D20" s="16" t="s">
        <v>11</v>
      </c>
      <c r="E20" s="29">
        <f t="shared" si="1"/>
        <v>10107.28883</v>
      </c>
      <c r="F20" s="34">
        <v>10107288.83</v>
      </c>
      <c r="G20" s="34">
        <v>3984216.57</v>
      </c>
      <c r="H20" s="29">
        <f t="shared" si="2"/>
        <v>3984.21657</v>
      </c>
      <c r="I20" s="45">
        <f t="shared" si="0"/>
        <v>0.3941924127243923</v>
      </c>
    </row>
    <row r="21" spans="1:9" ht="18" customHeight="1">
      <c r="A21" s="9"/>
      <c r="B21" s="9"/>
      <c r="C21" s="15" t="s">
        <v>12</v>
      </c>
      <c r="D21" s="16" t="s">
        <v>13</v>
      </c>
      <c r="E21" s="29">
        <f t="shared" si="1"/>
        <v>3258.2763999999997</v>
      </c>
      <c r="F21" s="58">
        <v>3258276.4</v>
      </c>
      <c r="G21" s="34">
        <v>1734733.83</v>
      </c>
      <c r="H21" s="29">
        <f t="shared" si="2"/>
        <v>1734.7338300000001</v>
      </c>
      <c r="I21" s="45">
        <f t="shared" si="0"/>
        <v>0.5324084322619163</v>
      </c>
    </row>
    <row r="22" spans="1:9" ht="23.25" customHeight="1">
      <c r="A22" s="9"/>
      <c r="B22" s="9"/>
      <c r="C22" s="15" t="s">
        <v>14</v>
      </c>
      <c r="D22" s="16" t="s">
        <v>15</v>
      </c>
      <c r="E22" s="29">
        <f t="shared" si="1"/>
        <v>28602.453</v>
      </c>
      <c r="F22" s="34">
        <v>28602453</v>
      </c>
      <c r="G22" s="34">
        <v>13546598.85</v>
      </c>
      <c r="H22" s="29">
        <f t="shared" si="2"/>
        <v>13546.59885</v>
      </c>
      <c r="I22" s="45">
        <f t="shared" si="0"/>
        <v>0.4736166807091685</v>
      </c>
    </row>
    <row r="23" spans="1:9" ht="26.25" customHeight="1">
      <c r="A23" s="9"/>
      <c r="B23" s="9"/>
      <c r="C23" s="15" t="s">
        <v>16</v>
      </c>
      <c r="D23" s="16" t="s">
        <v>17</v>
      </c>
      <c r="E23" s="29">
        <f t="shared" si="1"/>
        <v>18128.73082</v>
      </c>
      <c r="F23" s="34">
        <v>18128730.82</v>
      </c>
      <c r="G23" s="34">
        <v>8053732.49</v>
      </c>
      <c r="H23" s="29">
        <f t="shared" si="2"/>
        <v>8053.73249</v>
      </c>
      <c r="I23" s="45">
        <f>H23/E23</f>
        <v>0.4442524173349715</v>
      </c>
    </row>
    <row r="24" spans="1:9" ht="21.75" customHeight="1">
      <c r="A24" s="9"/>
      <c r="B24" s="9"/>
      <c r="C24" s="15" t="s">
        <v>18</v>
      </c>
      <c r="D24" s="16" t="s">
        <v>19</v>
      </c>
      <c r="E24" s="29">
        <f t="shared" si="1"/>
        <v>7187.782</v>
      </c>
      <c r="F24" s="34">
        <v>7187782</v>
      </c>
      <c r="G24" s="34">
        <v>3716280.41</v>
      </c>
      <c r="H24" s="29">
        <f t="shared" si="2"/>
        <v>3716.2804100000003</v>
      </c>
      <c r="I24" s="45">
        <f t="shared" si="0"/>
        <v>0.5170274237588174</v>
      </c>
    </row>
    <row r="25" spans="1:9" ht="30" customHeight="1">
      <c r="A25" s="9"/>
      <c r="B25" s="12">
        <v>3</v>
      </c>
      <c r="C25" s="47" t="s">
        <v>61</v>
      </c>
      <c r="D25" s="48">
        <v>6300000000</v>
      </c>
      <c r="E25" s="28">
        <f>SUM(E26:E28)</f>
        <v>17012.6666</v>
      </c>
      <c r="F25" s="33">
        <f>SUM(F26:F28)</f>
        <v>17012666.6</v>
      </c>
      <c r="G25" s="33">
        <f>SUM(G26:G28)</f>
        <v>9419825.39</v>
      </c>
      <c r="H25" s="28">
        <f>SUM(H26:H28)</f>
        <v>9419.82539</v>
      </c>
      <c r="I25" s="44">
        <f>H25/E25</f>
        <v>0.5536948211281587</v>
      </c>
    </row>
    <row r="26" spans="1:9" ht="27.75" customHeight="1">
      <c r="A26" s="9"/>
      <c r="B26" s="9"/>
      <c r="C26" s="15" t="s">
        <v>90</v>
      </c>
      <c r="D26" s="10">
        <v>6310000000</v>
      </c>
      <c r="E26" s="29">
        <f>F26/1000</f>
        <v>14780.9</v>
      </c>
      <c r="F26" s="34">
        <v>14780900</v>
      </c>
      <c r="G26" s="34">
        <v>8052457.99</v>
      </c>
      <c r="H26" s="29">
        <f>G26/1000</f>
        <v>8052.45799</v>
      </c>
      <c r="I26" s="45">
        <f t="shared" si="0"/>
        <v>0.544788070415198</v>
      </c>
    </row>
    <row r="27" spans="1:9" ht="22.5" customHeight="1">
      <c r="A27" s="9"/>
      <c r="B27" s="9"/>
      <c r="C27" s="15" t="s">
        <v>91</v>
      </c>
      <c r="D27" s="10">
        <v>6320000000</v>
      </c>
      <c r="E27" s="29">
        <f>F27/1000</f>
        <v>800.4</v>
      </c>
      <c r="F27" s="34">
        <v>800400</v>
      </c>
      <c r="G27" s="34">
        <v>636000.8</v>
      </c>
      <c r="H27" s="29">
        <f>G27/1000</f>
        <v>636.0008</v>
      </c>
      <c r="I27" s="45">
        <f t="shared" si="0"/>
        <v>0.7946036981509246</v>
      </c>
    </row>
    <row r="28" spans="1:9" ht="35.25" customHeight="1">
      <c r="A28" s="9"/>
      <c r="B28" s="9"/>
      <c r="C28" s="49" t="s">
        <v>92</v>
      </c>
      <c r="D28" s="10">
        <v>6330000000</v>
      </c>
      <c r="E28" s="29">
        <f>F28/1000</f>
        <v>1431.3666</v>
      </c>
      <c r="F28" s="34">
        <v>1431366.6</v>
      </c>
      <c r="G28" s="34">
        <v>731366.6</v>
      </c>
      <c r="H28" s="29">
        <f>G28/1000</f>
        <v>731.3666</v>
      </c>
      <c r="I28" s="45">
        <f t="shared" si="0"/>
        <v>0.5109568715659566</v>
      </c>
    </row>
    <row r="29" spans="1:9" ht="24" customHeight="1">
      <c r="A29" s="9"/>
      <c r="B29" s="12">
        <v>4</v>
      </c>
      <c r="C29" s="46" t="s">
        <v>63</v>
      </c>
      <c r="D29" s="14" t="s">
        <v>20</v>
      </c>
      <c r="E29" s="28">
        <f>SUM(E30:E34)</f>
        <v>51928.402</v>
      </c>
      <c r="F29" s="33">
        <f>SUM(F30:F34)</f>
        <v>51928402</v>
      </c>
      <c r="G29" s="33">
        <f>SUM(G30:G34)</f>
        <v>24422883.18</v>
      </c>
      <c r="H29" s="28">
        <f>SUM(H30:H34)</f>
        <v>24422.88318</v>
      </c>
      <c r="I29" s="44">
        <f>H29/E29</f>
        <v>0.47031840456018653</v>
      </c>
    </row>
    <row r="30" spans="1:9" ht="27.75" customHeight="1">
      <c r="A30" s="9"/>
      <c r="B30" s="9"/>
      <c r="C30" s="15" t="s">
        <v>45</v>
      </c>
      <c r="D30" s="16" t="s">
        <v>21</v>
      </c>
      <c r="E30" s="29">
        <f>F30/1000</f>
        <v>115</v>
      </c>
      <c r="F30" s="34">
        <v>115000</v>
      </c>
      <c r="G30" s="34">
        <v>0</v>
      </c>
      <c r="H30" s="29">
        <f>G30/1000</f>
        <v>0</v>
      </c>
      <c r="I30" s="45">
        <f t="shared" si="0"/>
        <v>0</v>
      </c>
    </row>
    <row r="31" spans="1:9" ht="27.75" customHeight="1">
      <c r="A31" s="9"/>
      <c r="B31" s="9"/>
      <c r="C31" s="15" t="s">
        <v>46</v>
      </c>
      <c r="D31" s="16" t="s">
        <v>22</v>
      </c>
      <c r="E31" s="29">
        <f>F31/1000</f>
        <v>500</v>
      </c>
      <c r="F31" s="34">
        <v>500000</v>
      </c>
      <c r="G31" s="34">
        <v>43250</v>
      </c>
      <c r="H31" s="29">
        <f>G31/1000</f>
        <v>43.25</v>
      </c>
      <c r="I31" s="45">
        <f t="shared" si="0"/>
        <v>0.0865</v>
      </c>
    </row>
    <row r="32" spans="1:9" ht="27" customHeight="1">
      <c r="A32" s="9"/>
      <c r="B32" s="9"/>
      <c r="C32" s="15" t="s">
        <v>41</v>
      </c>
      <c r="D32" s="10">
        <v>6530000000</v>
      </c>
      <c r="E32" s="29">
        <f>F32/1000</f>
        <v>40403.8</v>
      </c>
      <c r="F32" s="34">
        <v>40403800</v>
      </c>
      <c r="G32" s="34">
        <v>20611244.09</v>
      </c>
      <c r="H32" s="29">
        <f>G32/1000</f>
        <v>20611.24409</v>
      </c>
      <c r="I32" s="45">
        <f t="shared" si="0"/>
        <v>0.5101313265088927</v>
      </c>
    </row>
    <row r="33" spans="1:9" ht="23.25" customHeight="1">
      <c r="A33" s="9"/>
      <c r="B33" s="9"/>
      <c r="C33" s="15" t="s">
        <v>78</v>
      </c>
      <c r="D33" s="10">
        <v>6540000000</v>
      </c>
      <c r="E33" s="29">
        <f>F33/1000</f>
        <v>3375.092</v>
      </c>
      <c r="F33" s="34">
        <v>3375092</v>
      </c>
      <c r="G33" s="34">
        <v>1022792.49</v>
      </c>
      <c r="H33" s="29">
        <f>G33/1000</f>
        <v>1022.79249</v>
      </c>
      <c r="I33" s="45">
        <f t="shared" si="0"/>
        <v>0.30304136598350506</v>
      </c>
    </row>
    <row r="34" spans="1:9" ht="24.75" customHeight="1">
      <c r="A34" s="9"/>
      <c r="B34" s="9"/>
      <c r="C34" s="15" t="s">
        <v>88</v>
      </c>
      <c r="D34" s="10">
        <v>6550000000</v>
      </c>
      <c r="E34" s="29">
        <f>F34/1000</f>
        <v>7534.51</v>
      </c>
      <c r="F34" s="34">
        <v>7534510</v>
      </c>
      <c r="G34" s="34">
        <v>2745596.6</v>
      </c>
      <c r="H34" s="29">
        <f>G34/1000</f>
        <v>2745.5966000000003</v>
      </c>
      <c r="I34" s="45">
        <f t="shared" si="0"/>
        <v>0.3644028078800082</v>
      </c>
    </row>
    <row r="35" spans="1:9" ht="26.25" customHeight="1">
      <c r="A35" s="9"/>
      <c r="B35" s="12">
        <v>5</v>
      </c>
      <c r="C35" s="46" t="s">
        <v>64</v>
      </c>
      <c r="D35" s="14" t="s">
        <v>23</v>
      </c>
      <c r="E35" s="28">
        <f>SUM(E36:E38)</f>
        <v>31791.2035</v>
      </c>
      <c r="F35" s="33">
        <f>SUM(F36:F38)</f>
        <v>31791203.5</v>
      </c>
      <c r="G35" s="33">
        <f>SUM(G36:G38)</f>
        <v>1391605.23</v>
      </c>
      <c r="H35" s="28">
        <f>SUM(H36:H38)</f>
        <v>1391.6052300000001</v>
      </c>
      <c r="I35" s="44">
        <f t="shared" si="0"/>
        <v>0.043773279297211885</v>
      </c>
    </row>
    <row r="36" spans="1:9" ht="38.25" customHeight="1">
      <c r="A36" s="9"/>
      <c r="B36" s="9"/>
      <c r="C36" s="15" t="s">
        <v>47</v>
      </c>
      <c r="D36" s="16" t="s">
        <v>24</v>
      </c>
      <c r="E36" s="29">
        <f>F36/1000</f>
        <v>150</v>
      </c>
      <c r="F36" s="34">
        <v>150000</v>
      </c>
      <c r="G36" s="34">
        <v>0</v>
      </c>
      <c r="H36" s="29">
        <f>G36/1000</f>
        <v>0</v>
      </c>
      <c r="I36" s="45">
        <f t="shared" si="0"/>
        <v>0</v>
      </c>
    </row>
    <row r="37" spans="1:9" ht="28.5" customHeight="1">
      <c r="A37" s="9"/>
      <c r="B37" s="9"/>
      <c r="C37" s="15" t="s">
        <v>48</v>
      </c>
      <c r="D37" s="16" t="s">
        <v>25</v>
      </c>
      <c r="E37" s="29">
        <f>F37/1000</f>
        <v>29741.2035</v>
      </c>
      <c r="F37" s="34">
        <v>29741203.5</v>
      </c>
      <c r="G37" s="34">
        <v>999940.55</v>
      </c>
      <c r="H37" s="29">
        <f>G37/1000</f>
        <v>999.94055</v>
      </c>
      <c r="I37" s="45">
        <f t="shared" si="0"/>
        <v>0.03362138825350494</v>
      </c>
    </row>
    <row r="38" spans="1:9" ht="42" customHeight="1">
      <c r="A38" s="9"/>
      <c r="B38" s="9"/>
      <c r="C38" s="15" t="s">
        <v>49</v>
      </c>
      <c r="D38" s="16" t="s">
        <v>26</v>
      </c>
      <c r="E38" s="29">
        <f>F38/1000</f>
        <v>1900</v>
      </c>
      <c r="F38" s="34">
        <v>1900000</v>
      </c>
      <c r="G38" s="34">
        <v>391664.68</v>
      </c>
      <c r="H38" s="29">
        <f>G38/1000</f>
        <v>391.66468</v>
      </c>
      <c r="I38" s="45">
        <f t="shared" si="0"/>
        <v>0.20613930526315788</v>
      </c>
    </row>
    <row r="39" spans="1:9" ht="39.75" customHeight="1">
      <c r="A39" s="9"/>
      <c r="B39" s="12">
        <v>6</v>
      </c>
      <c r="C39" s="46" t="s">
        <v>65</v>
      </c>
      <c r="D39" s="50">
        <v>670000000</v>
      </c>
      <c r="E39" s="28">
        <f>SUM(E40:E41)</f>
        <v>145751.9875</v>
      </c>
      <c r="F39" s="33">
        <f>SUM(F40:F41)</f>
        <v>145751987.5</v>
      </c>
      <c r="G39" s="33">
        <f>SUM(G40:G41)</f>
        <v>5622727.53</v>
      </c>
      <c r="H39" s="28">
        <f>SUM(H40:H41)</f>
        <v>5622.72753</v>
      </c>
      <c r="I39" s="44">
        <f t="shared" si="0"/>
        <v>0.03857736437384773</v>
      </c>
    </row>
    <row r="40" spans="1:9" ht="20.25" customHeight="1">
      <c r="A40" s="9"/>
      <c r="B40" s="9"/>
      <c r="C40" s="15" t="s">
        <v>27</v>
      </c>
      <c r="D40" s="10">
        <v>6710000000</v>
      </c>
      <c r="E40" s="29">
        <f>F40/1000</f>
        <v>9769.9875</v>
      </c>
      <c r="F40" s="34">
        <v>9769987.5</v>
      </c>
      <c r="G40" s="34">
        <v>5622727.53</v>
      </c>
      <c r="H40" s="29">
        <f>G40/1000</f>
        <v>5622.72753</v>
      </c>
      <c r="I40" s="45">
        <f t="shared" si="0"/>
        <v>0.575510207152261</v>
      </c>
    </row>
    <row r="41" spans="1:9" ht="39" customHeight="1">
      <c r="A41" s="9"/>
      <c r="B41" s="9"/>
      <c r="C41" s="15" t="s">
        <v>28</v>
      </c>
      <c r="D41" s="10">
        <v>6720000000</v>
      </c>
      <c r="E41" s="29">
        <f>F41/1000</f>
        <v>135982</v>
      </c>
      <c r="F41" s="34">
        <v>135982000</v>
      </c>
      <c r="G41" s="34">
        <v>0</v>
      </c>
      <c r="H41" s="29">
        <f>G41/1000</f>
        <v>0</v>
      </c>
      <c r="I41" s="45">
        <v>0</v>
      </c>
    </row>
    <row r="42" spans="1:9" ht="25.5" customHeight="1">
      <c r="A42" s="9"/>
      <c r="B42" s="12">
        <v>7</v>
      </c>
      <c r="C42" s="46" t="s">
        <v>66</v>
      </c>
      <c r="D42" s="14" t="s">
        <v>29</v>
      </c>
      <c r="E42" s="28">
        <f>SUM(E43:E44)</f>
        <v>87646.21665</v>
      </c>
      <c r="F42" s="33">
        <f>SUM(F43:F44)</f>
        <v>87646216.65</v>
      </c>
      <c r="G42" s="33">
        <f>SUM(G43:G44)</f>
        <v>12770409.370000001</v>
      </c>
      <c r="H42" s="28">
        <f>SUM(H43:H44)</f>
        <v>12770.40937</v>
      </c>
      <c r="I42" s="44">
        <f t="shared" si="0"/>
        <v>0.14570405726691454</v>
      </c>
    </row>
    <row r="43" spans="1:9" ht="30.75" customHeight="1">
      <c r="A43" s="9"/>
      <c r="B43" s="9"/>
      <c r="C43" s="15" t="s">
        <v>51</v>
      </c>
      <c r="D43" s="16" t="s">
        <v>30</v>
      </c>
      <c r="E43" s="29">
        <f>F43/1000</f>
        <v>83739.58622</v>
      </c>
      <c r="F43" s="34">
        <v>83739586.22</v>
      </c>
      <c r="G43" s="34">
        <v>12585285.71</v>
      </c>
      <c r="H43" s="29">
        <f>G43/1000</f>
        <v>12585.28571</v>
      </c>
      <c r="I43" s="45">
        <f t="shared" si="0"/>
        <v>0.15029075587901802</v>
      </c>
    </row>
    <row r="44" spans="1:9" ht="27" customHeight="1">
      <c r="A44" s="9"/>
      <c r="B44" s="9"/>
      <c r="C44" s="15" t="s">
        <v>50</v>
      </c>
      <c r="D44" s="16" t="s">
        <v>31</v>
      </c>
      <c r="E44" s="29">
        <f>F44/1000</f>
        <v>3906.63043</v>
      </c>
      <c r="F44" s="34">
        <v>3906630.43</v>
      </c>
      <c r="G44" s="34">
        <v>185123.66</v>
      </c>
      <c r="H44" s="29">
        <f>G44/1000</f>
        <v>185.12366</v>
      </c>
      <c r="I44" s="45">
        <f t="shared" si="0"/>
        <v>0.047387041932195256</v>
      </c>
    </row>
    <row r="45" spans="1:9" ht="40.5" customHeight="1">
      <c r="A45" s="9"/>
      <c r="B45" s="12">
        <v>8</v>
      </c>
      <c r="C45" s="46" t="s">
        <v>73</v>
      </c>
      <c r="D45" s="14" t="s">
        <v>32</v>
      </c>
      <c r="E45" s="28">
        <f>SUM(E46:E48)</f>
        <v>190</v>
      </c>
      <c r="F45" s="33">
        <f>SUM(F46:F48)</f>
        <v>190000</v>
      </c>
      <c r="G45" s="33">
        <f>SUM(G46:G48)</f>
        <v>145000</v>
      </c>
      <c r="H45" s="28">
        <f>SUM(H46:H48)</f>
        <v>145</v>
      </c>
      <c r="I45" s="44">
        <f t="shared" si="0"/>
        <v>0.7631578947368421</v>
      </c>
    </row>
    <row r="46" spans="1:9" ht="14.25" customHeight="1">
      <c r="A46" s="9"/>
      <c r="B46" s="9"/>
      <c r="C46" s="15" t="s">
        <v>74</v>
      </c>
      <c r="D46" s="10">
        <v>6910200000</v>
      </c>
      <c r="E46" s="29">
        <f>F46/1000</f>
        <v>0</v>
      </c>
      <c r="F46" s="34">
        <v>0</v>
      </c>
      <c r="G46" s="34">
        <v>0</v>
      </c>
      <c r="H46" s="29">
        <f>G46/1000</f>
        <v>0</v>
      </c>
      <c r="I46" s="45">
        <v>0</v>
      </c>
    </row>
    <row r="47" spans="1:9" ht="26.25" customHeight="1">
      <c r="A47" s="9"/>
      <c r="B47" s="9"/>
      <c r="C47" s="15" t="s">
        <v>75</v>
      </c>
      <c r="D47" s="10">
        <v>6910500000</v>
      </c>
      <c r="E47" s="29">
        <f>F47/1000</f>
        <v>0</v>
      </c>
      <c r="F47" s="34">
        <v>0</v>
      </c>
      <c r="G47" s="34">
        <v>0</v>
      </c>
      <c r="H47" s="29">
        <f>G47/1000</f>
        <v>0</v>
      </c>
      <c r="I47" s="45">
        <v>0</v>
      </c>
    </row>
    <row r="48" spans="1:9" ht="30.75" customHeight="1">
      <c r="A48" s="9"/>
      <c r="B48" s="9"/>
      <c r="C48" s="15" t="s">
        <v>76</v>
      </c>
      <c r="D48" s="10">
        <v>6910600000</v>
      </c>
      <c r="E48" s="29">
        <f>F48/1000</f>
        <v>190</v>
      </c>
      <c r="F48" s="34">
        <v>190000</v>
      </c>
      <c r="G48" s="34">
        <v>145000</v>
      </c>
      <c r="H48" s="29">
        <f>G48/1000</f>
        <v>145</v>
      </c>
      <c r="I48" s="45">
        <f t="shared" si="0"/>
        <v>0.7631578947368421</v>
      </c>
    </row>
    <row r="49" spans="1:9" ht="24" customHeight="1">
      <c r="A49" s="9"/>
      <c r="B49" s="12">
        <v>9</v>
      </c>
      <c r="C49" s="46" t="s">
        <v>67</v>
      </c>
      <c r="D49" s="14" t="s">
        <v>33</v>
      </c>
      <c r="E49" s="28">
        <f>SUM(E50:E52)</f>
        <v>915.3</v>
      </c>
      <c r="F49" s="33">
        <f>SUM(F50:F52)</f>
        <v>915300</v>
      </c>
      <c r="G49" s="33">
        <f>SUM(G50:G52)</f>
        <v>372614.94999999995</v>
      </c>
      <c r="H49" s="28">
        <f>SUM(H50:H52)</f>
        <v>372.61494999999996</v>
      </c>
      <c r="I49" s="44">
        <f t="shared" si="0"/>
        <v>0.40709597946028625</v>
      </c>
    </row>
    <row r="50" spans="1:9" ht="42.75" customHeight="1">
      <c r="A50" s="9"/>
      <c r="B50" s="9"/>
      <c r="C50" s="15" t="s">
        <v>34</v>
      </c>
      <c r="D50" s="10">
        <v>7000100000</v>
      </c>
      <c r="E50" s="29">
        <f>F50/1000</f>
        <v>30</v>
      </c>
      <c r="F50" s="34">
        <v>30000</v>
      </c>
      <c r="G50" s="34">
        <v>26908.16</v>
      </c>
      <c r="H50" s="29">
        <f>G50/1000</f>
        <v>26.90816</v>
      </c>
      <c r="I50" s="45">
        <f t="shared" si="0"/>
        <v>0.8969386666666667</v>
      </c>
    </row>
    <row r="51" spans="1:9" ht="32.25" customHeight="1">
      <c r="A51" s="9"/>
      <c r="B51" s="9"/>
      <c r="C51" s="15" t="s">
        <v>35</v>
      </c>
      <c r="D51" s="10">
        <v>7000200000</v>
      </c>
      <c r="E51" s="29">
        <f>F51/1000</f>
        <v>64</v>
      </c>
      <c r="F51" s="34">
        <v>64000</v>
      </c>
      <c r="G51" s="34">
        <v>29000</v>
      </c>
      <c r="H51" s="29">
        <f>G51/1000</f>
        <v>29</v>
      </c>
      <c r="I51" s="45">
        <f t="shared" si="0"/>
        <v>0.453125</v>
      </c>
    </row>
    <row r="52" spans="1:9" ht="44.25" customHeight="1">
      <c r="A52" s="9"/>
      <c r="B52" s="9"/>
      <c r="C52" s="15" t="s">
        <v>42</v>
      </c>
      <c r="D52" s="10">
        <v>7000300000</v>
      </c>
      <c r="E52" s="29">
        <f>F52/1000</f>
        <v>821.3</v>
      </c>
      <c r="F52" s="34">
        <v>821300</v>
      </c>
      <c r="G52" s="34">
        <v>316706.79</v>
      </c>
      <c r="H52" s="29">
        <f>G52/1000</f>
        <v>316.70678999999996</v>
      </c>
      <c r="I52" s="45">
        <v>0</v>
      </c>
    </row>
    <row r="53" spans="1:9" ht="32.25" customHeight="1">
      <c r="A53" s="9"/>
      <c r="B53" s="12">
        <v>10</v>
      </c>
      <c r="C53" s="46" t="s">
        <v>68</v>
      </c>
      <c r="D53" s="14" t="s">
        <v>36</v>
      </c>
      <c r="E53" s="28">
        <f>SUM(E54:E55)</f>
        <v>7368.575000000001</v>
      </c>
      <c r="F53" s="33">
        <f>SUM(F54:F55)</f>
        <v>7368575</v>
      </c>
      <c r="G53" s="33">
        <f>SUM(G54:G55)</f>
        <v>3321740.14</v>
      </c>
      <c r="H53" s="28">
        <f>SUM(H54:H55)</f>
        <v>3321.7401400000003</v>
      </c>
      <c r="I53" s="44">
        <f t="shared" si="0"/>
        <v>0.45079817196676425</v>
      </c>
    </row>
    <row r="54" spans="1:9" ht="27" customHeight="1">
      <c r="A54" s="9"/>
      <c r="B54" s="9"/>
      <c r="C54" s="15" t="s">
        <v>52</v>
      </c>
      <c r="D54" s="16" t="s">
        <v>37</v>
      </c>
      <c r="E54" s="29">
        <f>F54/1000</f>
        <v>2766.1</v>
      </c>
      <c r="F54" s="34">
        <v>2766100</v>
      </c>
      <c r="G54" s="34">
        <v>931038.77</v>
      </c>
      <c r="H54" s="29">
        <f>G54/1000</f>
        <v>931.03877</v>
      </c>
      <c r="I54" s="45">
        <f t="shared" si="0"/>
        <v>0.33658897726040277</v>
      </c>
    </row>
    <row r="55" spans="1:9" ht="33.75" customHeight="1">
      <c r="A55" s="9"/>
      <c r="B55" s="9"/>
      <c r="C55" s="15" t="s">
        <v>77</v>
      </c>
      <c r="D55" s="16" t="s">
        <v>38</v>
      </c>
      <c r="E55" s="29">
        <f>F55/1000</f>
        <v>4602.475</v>
      </c>
      <c r="F55" s="34">
        <v>4602475</v>
      </c>
      <c r="G55" s="34">
        <v>2390701.37</v>
      </c>
      <c r="H55" s="29">
        <f>G55/1000</f>
        <v>2390.70137</v>
      </c>
      <c r="I55" s="45">
        <f>H55/E55</f>
        <v>0.5194382087898359</v>
      </c>
    </row>
    <row r="56" spans="1:9" ht="52.5" customHeight="1">
      <c r="A56" s="9"/>
      <c r="B56" s="12">
        <v>11</v>
      </c>
      <c r="C56" s="51" t="s">
        <v>70</v>
      </c>
      <c r="D56" s="52">
        <v>7300000000</v>
      </c>
      <c r="E56" s="28">
        <f>SUM(E57:E58)</f>
        <v>17133.49551</v>
      </c>
      <c r="F56" s="33">
        <f>SUM(F57:F58)</f>
        <v>17133495.509999998</v>
      </c>
      <c r="G56" s="33">
        <f>SUM(G57:G58)</f>
        <v>1050420</v>
      </c>
      <c r="H56" s="28">
        <f>SUM(H57:H58)</f>
        <v>1050.42</v>
      </c>
      <c r="I56" s="44">
        <f t="shared" si="0"/>
        <v>0.06130797999666327</v>
      </c>
    </row>
    <row r="57" spans="1:9" ht="29.25" customHeight="1">
      <c r="A57" s="9"/>
      <c r="B57" s="9"/>
      <c r="C57" s="37" t="s">
        <v>56</v>
      </c>
      <c r="D57" s="35">
        <v>7310000000</v>
      </c>
      <c r="E57" s="29">
        <f>F57/1000</f>
        <v>8725.69</v>
      </c>
      <c r="F57" s="34">
        <v>8725690</v>
      </c>
      <c r="G57" s="34">
        <v>360000</v>
      </c>
      <c r="H57" s="29">
        <f>G57/1000</f>
        <v>360</v>
      </c>
      <c r="I57" s="45">
        <f t="shared" si="0"/>
        <v>0.0412574822163061</v>
      </c>
    </row>
    <row r="58" spans="1:9" ht="21" customHeight="1">
      <c r="A58" s="9"/>
      <c r="B58" s="9"/>
      <c r="C58" s="37" t="s">
        <v>57</v>
      </c>
      <c r="D58" s="10">
        <v>7320000000</v>
      </c>
      <c r="E58" s="29">
        <f>F58/1000</f>
        <v>8407.80551</v>
      </c>
      <c r="F58" s="34">
        <v>8407805.51</v>
      </c>
      <c r="G58" s="34">
        <v>690420</v>
      </c>
      <c r="H58" s="29">
        <f>G58/1000</f>
        <v>690.42</v>
      </c>
      <c r="I58" s="45">
        <f t="shared" si="0"/>
        <v>0.08211655219412894</v>
      </c>
    </row>
    <row r="59" spans="1:9" ht="41.25" customHeight="1">
      <c r="A59" s="9"/>
      <c r="B59" s="12">
        <v>12</v>
      </c>
      <c r="C59" s="46" t="s">
        <v>98</v>
      </c>
      <c r="D59" s="50">
        <v>7400000000</v>
      </c>
      <c r="E59" s="28">
        <f>SUM(E60:E63)</f>
        <v>773850.7999999999</v>
      </c>
      <c r="F59" s="33">
        <f>SUM(F60:F63)</f>
        <v>773850800</v>
      </c>
      <c r="G59" s="33">
        <f>SUM(G60:G63)</f>
        <v>316749571.38</v>
      </c>
      <c r="H59" s="28">
        <f>SUM(H60:H64)</f>
        <v>316859.49738</v>
      </c>
      <c r="I59" s="44">
        <f t="shared" si="0"/>
        <v>0.4094581247186151</v>
      </c>
    </row>
    <row r="60" spans="1:9" ht="19.5" customHeight="1">
      <c r="A60" s="9"/>
      <c r="B60" s="9"/>
      <c r="C60" s="15" t="s">
        <v>58</v>
      </c>
      <c r="D60" s="10">
        <v>7410000000</v>
      </c>
      <c r="E60" s="29">
        <f aca="true" t="shared" si="3" ref="E60:E69">F60/1000</f>
        <v>224000.4</v>
      </c>
      <c r="F60" s="34">
        <v>224000400</v>
      </c>
      <c r="G60" s="34">
        <v>99841480.04</v>
      </c>
      <c r="H60" s="29">
        <f aca="true" t="shared" si="4" ref="H60:H69">G60/1000</f>
        <v>99841.48004000001</v>
      </c>
      <c r="I60" s="45">
        <f t="shared" si="0"/>
        <v>0.4457200971069695</v>
      </c>
    </row>
    <row r="61" spans="1:9" ht="22.5" customHeight="1">
      <c r="A61" s="9"/>
      <c r="B61" s="9"/>
      <c r="C61" s="15" t="s">
        <v>43</v>
      </c>
      <c r="D61" s="10">
        <v>7420000000</v>
      </c>
      <c r="E61" s="29">
        <f t="shared" si="3"/>
        <v>488794</v>
      </c>
      <c r="F61" s="34">
        <v>488794000</v>
      </c>
      <c r="G61" s="34">
        <v>191367660.54</v>
      </c>
      <c r="H61" s="29">
        <f t="shared" si="4"/>
        <v>191367.66053999998</v>
      </c>
      <c r="I61" s="45">
        <f t="shared" si="0"/>
        <v>0.39150983960523245</v>
      </c>
    </row>
    <row r="62" spans="1:9" ht="25.5" customHeight="1">
      <c r="A62" s="9"/>
      <c r="B62" s="9"/>
      <c r="C62" s="15" t="s">
        <v>44</v>
      </c>
      <c r="D62" s="10">
        <v>7430000000</v>
      </c>
      <c r="E62" s="29">
        <f t="shared" si="3"/>
        <v>44266.2</v>
      </c>
      <c r="F62" s="34">
        <v>44266200</v>
      </c>
      <c r="G62" s="34">
        <v>18593419.98</v>
      </c>
      <c r="H62" s="29">
        <f t="shared" si="4"/>
        <v>18593.41998</v>
      </c>
      <c r="I62" s="45">
        <f t="shared" si="0"/>
        <v>0.4200365059571411</v>
      </c>
    </row>
    <row r="63" spans="1:9" ht="23.25" customHeight="1">
      <c r="A63" s="9"/>
      <c r="B63" s="9"/>
      <c r="C63" s="15" t="s">
        <v>2</v>
      </c>
      <c r="D63" s="10">
        <v>7440000000</v>
      </c>
      <c r="E63" s="29">
        <f t="shared" si="3"/>
        <v>16790.2</v>
      </c>
      <c r="F63" s="34">
        <v>16790200</v>
      </c>
      <c r="G63" s="34">
        <v>6947010.82</v>
      </c>
      <c r="H63" s="29">
        <f t="shared" si="4"/>
        <v>6947.01082</v>
      </c>
      <c r="I63" s="45">
        <f>H63/E63</f>
        <v>0.4137539052542555</v>
      </c>
    </row>
    <row r="64" spans="1:9" ht="53.25" customHeight="1">
      <c r="A64" s="9"/>
      <c r="B64" s="12">
        <v>13</v>
      </c>
      <c r="C64" s="46" t="s">
        <v>62</v>
      </c>
      <c r="D64" s="50">
        <v>750000000</v>
      </c>
      <c r="E64" s="28">
        <f t="shared" si="3"/>
        <v>260</v>
      </c>
      <c r="F64" s="33">
        <f>F65+F66</f>
        <v>260000</v>
      </c>
      <c r="G64" s="33">
        <f>G65+G66</f>
        <v>109926</v>
      </c>
      <c r="H64" s="28">
        <f t="shared" si="4"/>
        <v>109.926</v>
      </c>
      <c r="I64" s="44">
        <f>H64/E64</f>
        <v>0.4227923076923077</v>
      </c>
    </row>
    <row r="65" spans="1:9" ht="28.5" customHeight="1">
      <c r="A65" s="9"/>
      <c r="B65" s="12"/>
      <c r="C65" s="15" t="s">
        <v>71</v>
      </c>
      <c r="D65" s="10">
        <v>751000000</v>
      </c>
      <c r="E65" s="29">
        <f t="shared" si="3"/>
        <v>165</v>
      </c>
      <c r="F65" s="34">
        <v>165000</v>
      </c>
      <c r="G65" s="34">
        <v>50000</v>
      </c>
      <c r="H65" s="29">
        <f t="shared" si="4"/>
        <v>50</v>
      </c>
      <c r="I65" s="45">
        <f t="shared" si="0"/>
        <v>0.30303030303030304</v>
      </c>
    </row>
    <row r="66" spans="1:9" ht="24.75" customHeight="1">
      <c r="A66" s="9"/>
      <c r="B66" s="9"/>
      <c r="C66" s="15" t="s">
        <v>72</v>
      </c>
      <c r="D66" s="10">
        <v>752000000</v>
      </c>
      <c r="E66" s="29">
        <f t="shared" si="3"/>
        <v>95</v>
      </c>
      <c r="F66" s="34">
        <v>95000</v>
      </c>
      <c r="G66" s="34">
        <v>59926</v>
      </c>
      <c r="H66" s="29">
        <f t="shared" si="4"/>
        <v>59.926</v>
      </c>
      <c r="I66" s="45">
        <f>H66/E66</f>
        <v>0.6308</v>
      </c>
    </row>
    <row r="67" spans="1:9" ht="32.25" customHeight="1">
      <c r="A67" s="9"/>
      <c r="B67" s="12">
        <v>14</v>
      </c>
      <c r="C67" s="46" t="s">
        <v>69</v>
      </c>
      <c r="D67" s="50">
        <v>7600000000</v>
      </c>
      <c r="E67" s="28">
        <f t="shared" si="3"/>
        <v>43547.00189</v>
      </c>
      <c r="F67" s="33">
        <f>F68+F69+F70+F71+F72+F73+F74+F75+F76+F77+F78</f>
        <v>43547001.89</v>
      </c>
      <c r="G67" s="33">
        <f>G68+G69+G70+G71+G72+G73+G74+G75+G76+G77+G78</f>
        <v>3880376.68</v>
      </c>
      <c r="H67" s="28">
        <f t="shared" si="4"/>
        <v>3880.3766800000003</v>
      </c>
      <c r="I67" s="44">
        <f>H67/E67</f>
        <v>0.08910778036572659</v>
      </c>
    </row>
    <row r="68" spans="1:9" ht="39" customHeight="1">
      <c r="A68" s="9"/>
      <c r="B68" s="12"/>
      <c r="C68" s="15" t="s">
        <v>79</v>
      </c>
      <c r="D68" s="10">
        <v>7610100000</v>
      </c>
      <c r="E68" s="36">
        <f t="shared" si="3"/>
        <v>1365</v>
      </c>
      <c r="F68" s="34">
        <v>1365000</v>
      </c>
      <c r="G68" s="34">
        <v>409499.7</v>
      </c>
      <c r="H68" s="29">
        <f t="shared" si="4"/>
        <v>409.4997</v>
      </c>
      <c r="I68" s="45">
        <f>H68/E68</f>
        <v>0.29999978021978024</v>
      </c>
    </row>
    <row r="69" spans="1:9" ht="43.5" customHeight="1">
      <c r="A69" s="9"/>
      <c r="B69" s="12"/>
      <c r="C69" s="37" t="s">
        <v>80</v>
      </c>
      <c r="D69" s="35">
        <v>7610200000</v>
      </c>
      <c r="E69" s="36">
        <f t="shared" si="3"/>
        <v>39</v>
      </c>
      <c r="F69" s="34">
        <v>39000</v>
      </c>
      <c r="G69" s="34">
        <v>432.04</v>
      </c>
      <c r="H69" s="29">
        <f t="shared" si="4"/>
        <v>0.43204000000000004</v>
      </c>
      <c r="I69" s="45">
        <f t="shared" si="0"/>
        <v>0.011077948717948718</v>
      </c>
    </row>
    <row r="70" spans="1:9" ht="39.75" customHeight="1">
      <c r="A70" s="9"/>
      <c r="B70" s="9"/>
      <c r="C70" s="37" t="s">
        <v>93</v>
      </c>
      <c r="D70" s="35">
        <v>7610300000</v>
      </c>
      <c r="E70" s="36">
        <f aca="true" t="shared" si="5" ref="E70:E77">F70/1000</f>
        <v>6325.02489</v>
      </c>
      <c r="F70" s="59">
        <v>6325024.89</v>
      </c>
      <c r="G70" s="59">
        <v>3452875.54</v>
      </c>
      <c r="H70" s="29">
        <f aca="true" t="shared" si="6" ref="H70:H78">G70/1000</f>
        <v>3452.87554</v>
      </c>
      <c r="I70" s="45">
        <f t="shared" si="0"/>
        <v>0.5459070280433316</v>
      </c>
    </row>
    <row r="71" spans="1:9" ht="39" customHeight="1">
      <c r="A71" s="9"/>
      <c r="B71" s="9"/>
      <c r="C71" s="37" t="s">
        <v>81</v>
      </c>
      <c r="D71" s="35">
        <v>7610400000</v>
      </c>
      <c r="E71" s="36">
        <f t="shared" si="5"/>
        <v>15</v>
      </c>
      <c r="F71" s="59">
        <v>15000</v>
      </c>
      <c r="G71" s="59">
        <v>0</v>
      </c>
      <c r="H71" s="29">
        <f t="shared" si="6"/>
        <v>0</v>
      </c>
      <c r="I71" s="45">
        <f t="shared" si="0"/>
        <v>0</v>
      </c>
    </row>
    <row r="72" spans="1:9" ht="31.5" customHeight="1">
      <c r="A72" s="9"/>
      <c r="B72" s="9"/>
      <c r="C72" s="37" t="s">
        <v>82</v>
      </c>
      <c r="D72" s="35">
        <v>7610500000</v>
      </c>
      <c r="E72" s="36">
        <f>F72/1000</f>
        <v>25954.603</v>
      </c>
      <c r="F72" s="59">
        <v>25954603</v>
      </c>
      <c r="G72" s="59">
        <v>0</v>
      </c>
      <c r="H72" s="29">
        <f t="shared" si="6"/>
        <v>0</v>
      </c>
      <c r="I72" s="45">
        <f t="shared" si="0"/>
        <v>0</v>
      </c>
    </row>
    <row r="73" spans="1:9" ht="35.25" customHeight="1">
      <c r="A73" s="9"/>
      <c r="B73" s="9"/>
      <c r="C73" s="37" t="s">
        <v>83</v>
      </c>
      <c r="D73" s="35">
        <v>7610600000</v>
      </c>
      <c r="E73" s="36">
        <f t="shared" si="5"/>
        <v>0</v>
      </c>
      <c r="F73" s="34">
        <v>0</v>
      </c>
      <c r="G73" s="59">
        <v>0</v>
      </c>
      <c r="H73" s="29">
        <f t="shared" si="6"/>
        <v>0</v>
      </c>
      <c r="I73" s="45">
        <v>0</v>
      </c>
    </row>
    <row r="74" spans="1:9" ht="28.5" customHeight="1">
      <c r="A74" s="9"/>
      <c r="B74" s="9"/>
      <c r="C74" s="37" t="s">
        <v>84</v>
      </c>
      <c r="D74" s="35">
        <v>7610700000</v>
      </c>
      <c r="E74" s="36">
        <f>F74/1000</f>
        <v>9347.874</v>
      </c>
      <c r="F74" s="34">
        <v>9347874</v>
      </c>
      <c r="G74" s="34">
        <v>0</v>
      </c>
      <c r="H74" s="29">
        <f t="shared" si="6"/>
        <v>0</v>
      </c>
      <c r="I74" s="45">
        <v>0</v>
      </c>
    </row>
    <row r="75" spans="1:9" ht="42.75" customHeight="1">
      <c r="A75" s="9"/>
      <c r="B75" s="9"/>
      <c r="C75" s="37" t="s">
        <v>85</v>
      </c>
      <c r="D75" s="35">
        <v>7610800000</v>
      </c>
      <c r="E75" s="36">
        <f t="shared" si="5"/>
        <v>30</v>
      </c>
      <c r="F75" s="34">
        <v>30000</v>
      </c>
      <c r="G75" s="34">
        <v>0</v>
      </c>
      <c r="H75" s="29">
        <f t="shared" si="6"/>
        <v>0</v>
      </c>
      <c r="I75" s="45">
        <f t="shared" si="0"/>
        <v>0</v>
      </c>
    </row>
    <row r="76" spans="1:9" ht="33" customHeight="1">
      <c r="A76" s="9"/>
      <c r="B76" s="9"/>
      <c r="C76" s="37" t="s">
        <v>86</v>
      </c>
      <c r="D76" s="35">
        <v>7610900000</v>
      </c>
      <c r="E76" s="36">
        <f t="shared" si="5"/>
        <v>100</v>
      </c>
      <c r="F76" s="34">
        <v>100000</v>
      </c>
      <c r="G76" s="34">
        <v>0</v>
      </c>
      <c r="H76" s="29">
        <f t="shared" si="6"/>
        <v>0</v>
      </c>
      <c r="I76" s="45">
        <f t="shared" si="0"/>
        <v>0</v>
      </c>
    </row>
    <row r="77" spans="1:9" ht="28.5" customHeight="1">
      <c r="A77" s="9"/>
      <c r="B77" s="9"/>
      <c r="C77" s="37" t="s">
        <v>87</v>
      </c>
      <c r="D77" s="35">
        <v>7611000000</v>
      </c>
      <c r="E77" s="36">
        <f t="shared" si="5"/>
        <v>135</v>
      </c>
      <c r="F77" s="34">
        <v>135000</v>
      </c>
      <c r="G77" s="34">
        <v>17569.4</v>
      </c>
      <c r="H77" s="29">
        <f t="shared" si="6"/>
        <v>17.5694</v>
      </c>
      <c r="I77" s="45">
        <f t="shared" si="0"/>
        <v>0.1301437037037037</v>
      </c>
    </row>
    <row r="78" spans="1:9" ht="34.5" customHeight="1">
      <c r="A78" s="9"/>
      <c r="B78" s="9"/>
      <c r="C78" s="53" t="s">
        <v>99</v>
      </c>
      <c r="D78" s="35">
        <v>7611100000</v>
      </c>
      <c r="E78" s="36">
        <f>F78/1000</f>
        <v>235.5</v>
      </c>
      <c r="F78" s="34">
        <v>235500</v>
      </c>
      <c r="G78" s="34">
        <v>0</v>
      </c>
      <c r="H78" s="29">
        <f t="shared" si="6"/>
        <v>0</v>
      </c>
      <c r="I78" s="45">
        <f>H78/E78</f>
        <v>0</v>
      </c>
    </row>
    <row r="79" spans="1:9" ht="19.5" customHeight="1">
      <c r="A79" s="12"/>
      <c r="B79" s="9"/>
      <c r="C79" s="38" t="s">
        <v>40</v>
      </c>
      <c r="D79" s="39"/>
      <c r="E79" s="54">
        <f>F79/1000</f>
        <v>1301134.1296999997</v>
      </c>
      <c r="F79" s="34">
        <f>(F67+F64+F59+F56+F53+F49+F45+F42+F39+F35+F29+F25+F18+F14)</f>
        <v>1301134129.6999998</v>
      </c>
      <c r="G79" s="34">
        <f>G67+G64+G59+G56+G53+G49+G45+G42+G39+G35+G29+G25+G18+G14</f>
        <v>440835293.59999996</v>
      </c>
      <c r="H79" s="28">
        <f>G79/1000</f>
        <v>440835.2936</v>
      </c>
      <c r="I79" s="44">
        <f>H79/E79</f>
        <v>0.33880849294272425</v>
      </c>
    </row>
    <row r="80" ht="12">
      <c r="G80" s="57"/>
    </row>
    <row r="81" ht="12">
      <c r="G81" s="57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2020-10-13T05:26:03Z</cp:lastPrinted>
  <dcterms:created xsi:type="dcterms:W3CDTF">2015-12-02T08:19:06Z</dcterms:created>
  <dcterms:modified xsi:type="dcterms:W3CDTF">2021-06-08T08:41:55Z</dcterms:modified>
  <cp:category/>
  <cp:version/>
  <cp:contentType/>
  <cp:contentStatus/>
</cp:coreProperties>
</file>