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<sst xmlns="http://schemas.openxmlformats.org/spreadsheetml/2006/main" count="102" uniqueCount="102">
  <si>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</si>
  <si>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</si>
  <si>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</si>
  <si>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</si>
  <si>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</si>
  <si>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</si>
  <si>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</si>
  <si>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</si>
  <si>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</si>
  <si>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</si>
  <si>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</si>
  <si>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</si>
  <si>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</si>
  <si>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</si>
  <si>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</si>
  <si>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</si>
  <si>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</si>
  <si>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</si>
  <si>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</si>
  <si>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</si>
  <si>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</si>
  <si>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</si>
  <si>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</si>
  <si>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</si>
  <si>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</si>
  <si>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</si>
  <si>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</si>
  <si>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</si>
  <si>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</si>
  <si>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</si>
  <si>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</si>
  <si>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</si>
  <si>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</si>
  <si>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</si>
  <si>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</si>
  <si>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</si>
  <si>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</si>
  <si>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</si>
  <si>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</si>
  <si>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</si>
  <si>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</si>
  <si>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</si>
  <si>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</si>
  <si>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</si>
  <si>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</si>
  <si>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</si>
  <si>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</si>
  <si>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</si>
  <si>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</si>
  <si>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</si>
  <si>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</si>
  <si>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</si>
  <si>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</si>
  <si>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</si>
  <si>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</si>
  <si>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</si>
  <si>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</si>
  <si>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</si>
  <si>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</si>
  <si>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</si>
  <si>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</si>
  <si>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</si>
  <si>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</si>
  <si>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</si>
  <si>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</si>
  <si>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</si>
  <si>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</si>
  <si>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</si>
  <si>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</si>
  <si>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</si>
  <si>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</si>
  <si>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</si>
  <si>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</si>
  <si>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</si>
  <si>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</si>
  <si>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</si>
  <si>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</si>
  <si>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</si>
  <si>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</si>
  <si>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</si>
  <si>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</si>
  <si>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</si>
  <si>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</si>
  <si>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</si>
  <si>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</si>
  <si>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</si>
  <si>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</si>
  <si>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</si>
  <si>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</si>
  <si>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</si>
  <si>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</si>
  <si>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</si>
  <si>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</si>
  <si>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</si>
  <si>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</si>
  <si>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</si>
  <si>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</si>
  <si>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</si>
  <si>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</si>
  <si>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</si>
  <si>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01.10.2021 г.</t>
  </si>
  <si>
    <t>Подпрограмма "Обеспечение педагогическими кадрами"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</si>
</sst>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183" fontId="4" fillId="0" borderId="10" xfId="53" applyNumberFormat="1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 wrapText="1"/>
      <protection/>
    </xf>
    <xf numFmtId="184" fontId="3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>
      <alignment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="130" zoomScaleNormal="130" zoomScaleSheetLayoutView="120" zoomScalePageLayoutView="0" workbookViewId="0" topLeftCell="C65">
      <selection activeCell="F68" sqref="F68:G80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2.375" style="29" customWidth="1"/>
    <col min="6" max="6" width="13.875" style="11" customWidth="1"/>
    <col min="7" max="7" width="13.75390625" style="11" customWidth="1"/>
    <col min="8" max="8" width="13.375" style="29" customWidth="1"/>
    <col min="9" max="9" width="10.375" style="37" customWidth="1"/>
    <col min="10" max="16384" width="9.125" style="23" customWidth="1"/>
  </cols>
  <sheetData>
    <row r="1" spans="1:6" ht="409.5" customHeight="1" hidden="1">
      <c r="A1" s="1"/>
      <c r="B1" s="1"/>
      <c r="C1" s="17"/>
      <c r="D1" s="1"/>
      <c r="E1" s="24"/>
      <c r="F1" s="46"/>
    </row>
    <row r="2" spans="1:6" ht="409.5" customHeight="1" hidden="1">
      <c r="A2" s="1"/>
      <c r="B2" s="1"/>
      <c r="C2" s="17"/>
      <c r="D2" s="1"/>
      <c r="E2" s="25"/>
      <c r="F2" s="46"/>
    </row>
    <row r="3" spans="1:6" ht="409.5" customHeight="1" hidden="1">
      <c r="A3" s="1"/>
      <c r="B3" s="1"/>
      <c r="C3" s="17"/>
      <c r="D3" s="1"/>
      <c r="E3" s="26"/>
      <c r="F3" s="46"/>
    </row>
    <row r="4" spans="1:6" ht="409.5" customHeight="1" hidden="1">
      <c r="A4" s="2"/>
      <c r="B4" s="2"/>
      <c r="C4" s="18"/>
      <c r="D4" s="3"/>
      <c r="E4" s="26"/>
      <c r="F4" s="46"/>
    </row>
    <row r="5" spans="1:6" ht="409.5" customHeight="1" hidden="1">
      <c r="A5" s="2"/>
      <c r="B5" s="2"/>
      <c r="C5" s="18"/>
      <c r="D5" s="3"/>
      <c r="E5" s="26"/>
      <c r="F5" s="46"/>
    </row>
    <row r="6" spans="1:6" ht="409.5" customHeight="1" hidden="1">
      <c r="A6" s="4"/>
      <c r="B6" s="4"/>
      <c r="C6" s="19"/>
      <c r="D6" s="4"/>
      <c r="E6" s="26"/>
      <c r="F6" s="46"/>
    </row>
    <row r="7" spans="1:6" ht="409.5" customHeight="1" hidden="1">
      <c r="A7" s="5"/>
      <c r="B7" s="5"/>
      <c r="C7" s="18"/>
      <c r="D7" s="3"/>
      <c r="E7" s="26"/>
      <c r="F7" s="46"/>
    </row>
    <row r="8" spans="1:6" ht="409.5" customHeight="1" hidden="1">
      <c r="A8" s="5"/>
      <c r="B8" s="5"/>
      <c r="C8" s="20"/>
      <c r="D8" s="5"/>
      <c r="E8" s="26"/>
      <c r="F8" s="46"/>
    </row>
    <row r="9" spans="1:8" ht="15" customHeight="1">
      <c r="A9" s="5"/>
      <c r="B9" s="54"/>
      <c r="C9" s="54"/>
      <c r="D9" s="54"/>
      <c r="E9" s="54"/>
      <c r="F9" s="54"/>
      <c r="G9" s="47"/>
      <c r="H9" s="24"/>
    </row>
    <row r="10" spans="1:9" ht="15" customHeight="1">
      <c r="A10" s="5"/>
      <c r="B10" s="55" t="s">
        <v>97</v>
      </c>
      <c r="C10" s="55"/>
      <c r="D10" s="55"/>
      <c r="E10" s="55"/>
      <c r="F10" s="55"/>
      <c r="G10" s="55"/>
      <c r="H10" s="55"/>
      <c r="I10" s="55"/>
    </row>
    <row r="11" spans="1:9" ht="24" customHeight="1">
      <c r="A11" s="5"/>
      <c r="B11" s="55" t="s">
        <v>100</v>
      </c>
      <c r="C11" s="55"/>
      <c r="D11" s="55"/>
      <c r="E11" s="55"/>
      <c r="F11" s="55"/>
      <c r="G11" s="55"/>
      <c r="H11" s="55"/>
      <c r="I11" s="55"/>
    </row>
    <row r="12" spans="1:9" ht="16.5" customHeight="1">
      <c r="A12" s="5"/>
      <c r="B12" s="53" t="s">
        <v>89</v>
      </c>
      <c r="C12" s="53"/>
      <c r="D12" s="53"/>
      <c r="E12" s="53"/>
      <c r="F12" s="53"/>
      <c r="G12" s="53"/>
      <c r="H12" s="53"/>
      <c r="I12" s="53"/>
    </row>
    <row r="13" spans="1:9" ht="40.5" customHeight="1">
      <c r="A13" s="12"/>
      <c r="B13" s="6" t="s">
        <v>39</v>
      </c>
      <c r="C13" s="7" t="s">
        <v>0</v>
      </c>
      <c r="D13" s="8" t="s">
        <v>1</v>
      </c>
      <c r="E13" s="8" t="s">
        <v>94</v>
      </c>
      <c r="F13" s="22"/>
      <c r="G13" s="22"/>
      <c r="H13" s="50" t="s">
        <v>95</v>
      </c>
      <c r="I13" s="51" t="s">
        <v>96</v>
      </c>
    </row>
    <row r="14" spans="1:9" ht="33.75" customHeight="1">
      <c r="A14" s="9"/>
      <c r="B14" s="12">
        <v>1</v>
      </c>
      <c r="C14" s="13" t="s">
        <v>59</v>
      </c>
      <c r="D14" s="14" t="s">
        <v>3</v>
      </c>
      <c r="E14" s="27">
        <f>SUM(E15:E17)</f>
        <v>1218.35</v>
      </c>
      <c r="F14" s="30">
        <f>SUM(F15:F17)</f>
        <v>1218350</v>
      </c>
      <c r="G14" s="30">
        <f>SUM(G15:G17)</f>
        <v>772799.75</v>
      </c>
      <c r="H14" s="27">
        <f>SUM(H15:H17)</f>
        <v>772.79975</v>
      </c>
      <c r="I14" s="38">
        <f>H14/E14</f>
        <v>0.634300283169861</v>
      </c>
    </row>
    <row r="15" spans="1:9" ht="17.25" customHeight="1">
      <c r="A15" s="9"/>
      <c r="B15" s="9"/>
      <c r="C15" s="15" t="s">
        <v>53</v>
      </c>
      <c r="D15" s="16" t="s">
        <v>4</v>
      </c>
      <c r="E15" s="28">
        <f>F15/1000</f>
        <v>678.85</v>
      </c>
      <c r="F15" s="31">
        <v>678850</v>
      </c>
      <c r="G15" s="31">
        <v>455889.18</v>
      </c>
      <c r="H15" s="28">
        <f>G15/1000</f>
        <v>455.88918</v>
      </c>
      <c r="I15" s="39">
        <f>H15/E15</f>
        <v>0.6715609928555646</v>
      </c>
    </row>
    <row r="16" spans="1:9" ht="25.5" customHeight="1">
      <c r="A16" s="9"/>
      <c r="B16" s="9"/>
      <c r="C16" s="15" t="s">
        <v>54</v>
      </c>
      <c r="D16" s="16" t="s">
        <v>5</v>
      </c>
      <c r="E16" s="28">
        <f>F16/1000</f>
        <v>383.5</v>
      </c>
      <c r="F16" s="31">
        <v>383500</v>
      </c>
      <c r="G16" s="31">
        <v>250287.93</v>
      </c>
      <c r="H16" s="28">
        <f>G16/1000</f>
        <v>250.28793</v>
      </c>
      <c r="I16" s="39">
        <f>H16/E16</f>
        <v>0.6526412777053455</v>
      </c>
    </row>
    <row r="17" spans="1:9" ht="25.5" customHeight="1">
      <c r="A17" s="9"/>
      <c r="B17" s="9"/>
      <c r="C17" s="15" t="s">
        <v>55</v>
      </c>
      <c r="D17" s="16" t="s">
        <v>6</v>
      </c>
      <c r="E17" s="28">
        <f>F17/1000</f>
        <v>156</v>
      </c>
      <c r="F17" s="31">
        <v>156000</v>
      </c>
      <c r="G17" s="31">
        <v>66622.64</v>
      </c>
      <c r="H17" s="28">
        <f>G17/1000</f>
        <v>66.62264</v>
      </c>
      <c r="I17" s="39">
        <f aca="true" t="shared" si="0" ref="I17:I78">H17/E17</f>
        <v>0.42706820512820515</v>
      </c>
    </row>
    <row r="18" spans="1:9" ht="35.25" customHeight="1">
      <c r="A18" s="9"/>
      <c r="B18" s="12">
        <v>2</v>
      </c>
      <c r="C18" s="40" t="s">
        <v>60</v>
      </c>
      <c r="D18" s="14" t="s">
        <v>7</v>
      </c>
      <c r="E18" s="27">
        <f>SUM(E19:E24)</f>
        <v>127620.13105</v>
      </c>
      <c r="F18" s="30">
        <f>SUM(F19:F24)</f>
        <v>127620131.05000001</v>
      </c>
      <c r="G18" s="30">
        <f>SUM(G19:G24)</f>
        <v>111554832.95</v>
      </c>
      <c r="H18" s="27">
        <f>SUM(H19:H24)</f>
        <v>111554.83295</v>
      </c>
      <c r="I18" s="38">
        <f t="shared" si="0"/>
        <v>0.874116270154073</v>
      </c>
    </row>
    <row r="19" spans="1:9" ht="29.25" customHeight="1">
      <c r="A19" s="9"/>
      <c r="B19" s="9"/>
      <c r="C19" s="15" t="s">
        <v>8</v>
      </c>
      <c r="D19" s="16" t="s">
        <v>9</v>
      </c>
      <c r="E19" s="28">
        <f aca="true" t="shared" si="1" ref="E19:E24">F19/1000</f>
        <v>56457.6</v>
      </c>
      <c r="F19" s="31">
        <v>56457600</v>
      </c>
      <c r="G19" s="31">
        <v>55220056.63</v>
      </c>
      <c r="H19" s="28">
        <f aca="true" t="shared" si="2" ref="H19:H24">G19/1000</f>
        <v>55220.05663</v>
      </c>
      <c r="I19" s="39">
        <f t="shared" si="0"/>
        <v>0.9780801279190047</v>
      </c>
    </row>
    <row r="20" spans="1:9" ht="18" customHeight="1">
      <c r="A20" s="9"/>
      <c r="B20" s="9"/>
      <c r="C20" s="15" t="s">
        <v>10</v>
      </c>
      <c r="D20" s="16" t="s">
        <v>11</v>
      </c>
      <c r="E20" s="28">
        <f t="shared" si="1"/>
        <v>8441.28883</v>
      </c>
      <c r="F20" s="31">
        <v>8441288.83</v>
      </c>
      <c r="G20" s="31">
        <v>6950766.12</v>
      </c>
      <c r="H20" s="28">
        <f t="shared" si="2"/>
        <v>6950.76612</v>
      </c>
      <c r="I20" s="39">
        <f t="shared" si="0"/>
        <v>0.8234247470951661</v>
      </c>
    </row>
    <row r="21" spans="1:9" ht="18" customHeight="1">
      <c r="A21" s="9"/>
      <c r="B21" s="9"/>
      <c r="C21" s="15" t="s">
        <v>12</v>
      </c>
      <c r="D21" s="16" t="s">
        <v>13</v>
      </c>
      <c r="E21" s="28">
        <f t="shared" si="1"/>
        <v>3684.2763999999997</v>
      </c>
      <c r="F21" s="49">
        <v>3684276.4</v>
      </c>
      <c r="G21" s="31">
        <v>3082923.9</v>
      </c>
      <c r="H21" s="28">
        <f t="shared" si="2"/>
        <v>3082.9239</v>
      </c>
      <c r="I21" s="39">
        <f t="shared" si="0"/>
        <v>0.836778668397409</v>
      </c>
    </row>
    <row r="22" spans="1:9" ht="23.25" customHeight="1">
      <c r="A22" s="9"/>
      <c r="B22" s="9"/>
      <c r="C22" s="15" t="s">
        <v>14</v>
      </c>
      <c r="D22" s="16" t="s">
        <v>15</v>
      </c>
      <c r="E22" s="28">
        <f t="shared" si="1"/>
        <v>33784.453</v>
      </c>
      <c r="F22" s="31">
        <v>33784453</v>
      </c>
      <c r="G22" s="31">
        <v>24906731.46</v>
      </c>
      <c r="H22" s="28">
        <f t="shared" si="2"/>
        <v>24906.731460000003</v>
      </c>
      <c r="I22" s="39">
        <f t="shared" si="0"/>
        <v>0.7372246476803991</v>
      </c>
    </row>
    <row r="23" spans="1:9" ht="26.25" customHeight="1">
      <c r="A23" s="9"/>
      <c r="B23" s="9"/>
      <c r="C23" s="15" t="s">
        <v>16</v>
      </c>
      <c r="D23" s="16" t="s">
        <v>17</v>
      </c>
      <c r="E23" s="28">
        <f t="shared" si="1"/>
        <v>17014.73082</v>
      </c>
      <c r="F23" s="31">
        <v>17014730.82</v>
      </c>
      <c r="G23" s="31">
        <v>14513218.51</v>
      </c>
      <c r="H23" s="28">
        <f t="shared" si="2"/>
        <v>14513.21851</v>
      </c>
      <c r="I23" s="39">
        <f>H23/E23</f>
        <v>0.8529796129916088</v>
      </c>
    </row>
    <row r="24" spans="1:9" ht="21.75" customHeight="1">
      <c r="A24" s="9"/>
      <c r="B24" s="9"/>
      <c r="C24" s="15" t="s">
        <v>18</v>
      </c>
      <c r="D24" s="16" t="s">
        <v>19</v>
      </c>
      <c r="E24" s="28">
        <f t="shared" si="1"/>
        <v>8237.782</v>
      </c>
      <c r="F24" s="31">
        <v>8237782</v>
      </c>
      <c r="G24" s="31">
        <v>6881136.33</v>
      </c>
      <c r="H24" s="28">
        <f t="shared" si="2"/>
        <v>6881.13633</v>
      </c>
      <c r="I24" s="39">
        <f t="shared" si="0"/>
        <v>0.8353142059355299</v>
      </c>
    </row>
    <row r="25" spans="1:9" ht="30" customHeight="1">
      <c r="A25" s="9"/>
      <c r="B25" s="12">
        <v>3</v>
      </c>
      <c r="C25" s="40" t="s">
        <v>61</v>
      </c>
      <c r="D25" s="41">
        <v>6300000000</v>
      </c>
      <c r="E25" s="27">
        <f>SUM(E26:E28)</f>
        <v>19696.3156</v>
      </c>
      <c r="F25" s="30">
        <f>SUM(F26:F28)</f>
        <v>19696315.6</v>
      </c>
      <c r="G25" s="30">
        <f>SUM(G26:G28)</f>
        <v>15423479.2</v>
      </c>
      <c r="H25" s="27">
        <f>SUM(H26:H28)</f>
        <v>15423.479199999998</v>
      </c>
      <c r="I25" s="38">
        <f>H25/E25</f>
        <v>0.783064178764479</v>
      </c>
    </row>
    <row r="26" spans="1:9" ht="27.75" customHeight="1">
      <c r="A26" s="9"/>
      <c r="B26" s="9"/>
      <c r="C26" s="15" t="s">
        <v>90</v>
      </c>
      <c r="D26" s="10">
        <v>6310000000</v>
      </c>
      <c r="E26" s="28">
        <f>F26/1000</f>
        <v>17264.549</v>
      </c>
      <c r="F26" s="31">
        <v>17264549</v>
      </c>
      <c r="G26" s="31">
        <v>13481848.78</v>
      </c>
      <c r="H26" s="28">
        <f>G26/1000</f>
        <v>13481.848779999998</v>
      </c>
      <c r="I26" s="39">
        <f t="shared" si="0"/>
        <v>0.780897825943788</v>
      </c>
    </row>
    <row r="27" spans="1:9" ht="22.5" customHeight="1">
      <c r="A27" s="9"/>
      <c r="B27" s="9"/>
      <c r="C27" s="15" t="s">
        <v>91</v>
      </c>
      <c r="D27" s="10">
        <v>6320000000</v>
      </c>
      <c r="E27" s="28">
        <f>F27/1000</f>
        <v>800.4</v>
      </c>
      <c r="F27" s="31">
        <v>800400</v>
      </c>
      <c r="G27" s="31">
        <v>660263.82</v>
      </c>
      <c r="H27" s="28">
        <f>G27/1000</f>
        <v>660.2638199999999</v>
      </c>
      <c r="I27" s="39">
        <f t="shared" si="0"/>
        <v>0.824917316341829</v>
      </c>
    </row>
    <row r="28" spans="1:9" ht="35.25" customHeight="1">
      <c r="A28" s="9"/>
      <c r="B28" s="9"/>
      <c r="C28" s="15" t="s">
        <v>92</v>
      </c>
      <c r="D28" s="10">
        <v>6330000000</v>
      </c>
      <c r="E28" s="28">
        <f>F28/1000</f>
        <v>1631.3666</v>
      </c>
      <c r="F28" s="31">
        <v>1631366.6</v>
      </c>
      <c r="G28" s="31">
        <v>1281366.6</v>
      </c>
      <c r="H28" s="28">
        <f>G28/1000</f>
        <v>1281.3666</v>
      </c>
      <c r="I28" s="39">
        <f t="shared" si="0"/>
        <v>0.7854559484054657</v>
      </c>
    </row>
    <row r="29" spans="1:9" ht="24" customHeight="1">
      <c r="A29" s="9"/>
      <c r="B29" s="12">
        <v>4</v>
      </c>
      <c r="C29" s="40" t="s">
        <v>63</v>
      </c>
      <c r="D29" s="14" t="s">
        <v>20</v>
      </c>
      <c r="E29" s="27">
        <f>SUM(E30:E35)</f>
        <v>56323.08935</v>
      </c>
      <c r="F29" s="30">
        <f>SUM(F30:F35)</f>
        <v>56323089.35</v>
      </c>
      <c r="G29" s="30">
        <f>SUM(G30:G35)</f>
        <v>39330196.77</v>
      </c>
      <c r="H29" s="27">
        <f>SUM(H30:H35)</f>
        <v>39330.19677</v>
      </c>
      <c r="I29" s="38">
        <f>H29/E29</f>
        <v>0.698296155695515</v>
      </c>
    </row>
    <row r="30" spans="1:9" ht="27.75" customHeight="1">
      <c r="A30" s="9"/>
      <c r="B30" s="9"/>
      <c r="C30" s="15" t="s">
        <v>45</v>
      </c>
      <c r="D30" s="16" t="s">
        <v>21</v>
      </c>
      <c r="E30" s="28">
        <f>F30/1000</f>
        <v>115</v>
      </c>
      <c r="F30" s="31">
        <v>115000</v>
      </c>
      <c r="G30" s="31">
        <v>0</v>
      </c>
      <c r="H30" s="28">
        <f>G30/1000</f>
        <v>0</v>
      </c>
      <c r="I30" s="39">
        <f t="shared" si="0"/>
        <v>0</v>
      </c>
    </row>
    <row r="31" spans="1:9" ht="27.75" customHeight="1">
      <c r="A31" s="9"/>
      <c r="B31" s="9"/>
      <c r="C31" s="15" t="s">
        <v>46</v>
      </c>
      <c r="D31" s="16" t="s">
        <v>22</v>
      </c>
      <c r="E31" s="28">
        <f>F31/1000</f>
        <v>500</v>
      </c>
      <c r="F31" s="31">
        <v>500000</v>
      </c>
      <c r="G31" s="31">
        <v>136931</v>
      </c>
      <c r="H31" s="28">
        <f>G31/1000</f>
        <v>136.931</v>
      </c>
      <c r="I31" s="39">
        <f t="shared" si="0"/>
        <v>0.27386200000000005</v>
      </c>
    </row>
    <row r="32" spans="1:9" ht="27" customHeight="1">
      <c r="A32" s="9"/>
      <c r="B32" s="9"/>
      <c r="C32" s="15" t="s">
        <v>41</v>
      </c>
      <c r="D32" s="10">
        <v>6530000000</v>
      </c>
      <c r="E32" s="28">
        <f>F32/1000</f>
        <v>40403.8</v>
      </c>
      <c r="F32" s="31">
        <v>40403800</v>
      </c>
      <c r="G32" s="31">
        <v>27159554.03</v>
      </c>
      <c r="H32" s="28">
        <f>G32/1000</f>
        <v>27159.554030000003</v>
      </c>
      <c r="I32" s="39">
        <f t="shared" si="0"/>
        <v>0.6722029618501231</v>
      </c>
    </row>
    <row r="33" spans="1:9" ht="23.25" customHeight="1">
      <c r="A33" s="9"/>
      <c r="B33" s="9"/>
      <c r="C33" s="15" t="s">
        <v>78</v>
      </c>
      <c r="D33" s="10">
        <v>6540000000</v>
      </c>
      <c r="E33" s="28">
        <f>F33/1000</f>
        <v>3676.092</v>
      </c>
      <c r="F33" s="31">
        <v>3676092</v>
      </c>
      <c r="G33" s="31">
        <v>2709746.42</v>
      </c>
      <c r="H33" s="28">
        <f>G33/1000</f>
        <v>2709.74642</v>
      </c>
      <c r="I33" s="39">
        <f t="shared" si="0"/>
        <v>0.7371269326230138</v>
      </c>
    </row>
    <row r="34" spans="1:9" ht="24.75" customHeight="1">
      <c r="A34" s="9"/>
      <c r="B34" s="9"/>
      <c r="C34" s="15" t="s">
        <v>88</v>
      </c>
      <c r="D34" s="10">
        <v>6550000000</v>
      </c>
      <c r="E34" s="28">
        <f>F34/1000</f>
        <v>11370.19735</v>
      </c>
      <c r="F34" s="31">
        <v>11370197.35</v>
      </c>
      <c r="G34" s="31">
        <v>9323965.32</v>
      </c>
      <c r="H34" s="28">
        <f>G34/1000</f>
        <v>9323.965320000001</v>
      </c>
      <c r="I34" s="39">
        <f t="shared" si="0"/>
        <v>0.820035486895045</v>
      </c>
    </row>
    <row r="35" spans="1:9" ht="24.75" customHeight="1">
      <c r="A35" s="9"/>
      <c r="B35" s="9"/>
      <c r="C35" s="15" t="s">
        <v>101</v>
      </c>
      <c r="D35" s="10">
        <v>6560000000</v>
      </c>
      <c r="E35" s="28">
        <f>F35/1000</f>
        <v>258</v>
      </c>
      <c r="F35" s="31">
        <v>258000</v>
      </c>
      <c r="G35" s="31">
        <v>0</v>
      </c>
      <c r="H35" s="28">
        <f>G35/1000</f>
        <v>0</v>
      </c>
      <c r="I35" s="39">
        <f t="shared" si="0"/>
        <v>0</v>
      </c>
    </row>
    <row r="36" spans="1:9" ht="26.25" customHeight="1">
      <c r="A36" s="9"/>
      <c r="B36" s="12">
        <v>5</v>
      </c>
      <c r="C36" s="40" t="s">
        <v>64</v>
      </c>
      <c r="D36" s="14" t="s">
        <v>23</v>
      </c>
      <c r="E36" s="27">
        <f>SUM(E37:E39)</f>
        <v>52295.93348</v>
      </c>
      <c r="F36" s="30">
        <f>SUM(F37:F39)</f>
        <v>52295933.48</v>
      </c>
      <c r="G36" s="30">
        <f>SUM(G37:G39)</f>
        <v>19768614.78</v>
      </c>
      <c r="H36" s="27">
        <f>SUM(H37:H39)</f>
        <v>19768.61478</v>
      </c>
      <c r="I36" s="38">
        <f t="shared" si="0"/>
        <v>0.37801437826060197</v>
      </c>
    </row>
    <row r="37" spans="1:9" ht="38.25" customHeight="1">
      <c r="A37" s="9"/>
      <c r="B37" s="9"/>
      <c r="C37" s="15" t="s">
        <v>47</v>
      </c>
      <c r="D37" s="16" t="s">
        <v>24</v>
      </c>
      <c r="E37" s="28">
        <f>F37/1000</f>
        <v>0</v>
      </c>
      <c r="F37" s="31">
        <v>0</v>
      </c>
      <c r="G37" s="31">
        <v>0</v>
      </c>
      <c r="H37" s="28">
        <f>G37/1000</f>
        <v>0</v>
      </c>
      <c r="I37" s="39">
        <v>0</v>
      </c>
    </row>
    <row r="38" spans="1:9" ht="28.5" customHeight="1">
      <c r="A38" s="9"/>
      <c r="B38" s="9"/>
      <c r="C38" s="15" t="s">
        <v>48</v>
      </c>
      <c r="D38" s="16" t="s">
        <v>25</v>
      </c>
      <c r="E38" s="28">
        <f>F38/1000</f>
        <v>50932.99293</v>
      </c>
      <c r="F38" s="31">
        <v>50932992.93</v>
      </c>
      <c r="G38" s="31">
        <v>19135566</v>
      </c>
      <c r="H38" s="28">
        <f>G38/1000</f>
        <v>19135.566</v>
      </c>
      <c r="I38" s="39">
        <f t="shared" si="0"/>
        <v>0.37570079626577324</v>
      </c>
    </row>
    <row r="39" spans="1:9" ht="42" customHeight="1">
      <c r="A39" s="9"/>
      <c r="B39" s="9"/>
      <c r="C39" s="15" t="s">
        <v>49</v>
      </c>
      <c r="D39" s="16" t="s">
        <v>26</v>
      </c>
      <c r="E39" s="28">
        <f>F39/1000</f>
        <v>1362.94055</v>
      </c>
      <c r="F39" s="31">
        <v>1362940.55</v>
      </c>
      <c r="G39" s="31">
        <v>633048.78</v>
      </c>
      <c r="H39" s="28">
        <f>G39/1000</f>
        <v>633.0487800000001</v>
      </c>
      <c r="I39" s="39">
        <f t="shared" si="0"/>
        <v>0.46447277542663185</v>
      </c>
    </row>
    <row r="40" spans="1:9" ht="39.75" customHeight="1">
      <c r="A40" s="9"/>
      <c r="B40" s="12">
        <v>6</v>
      </c>
      <c r="C40" s="40" t="s">
        <v>65</v>
      </c>
      <c r="D40" s="41">
        <v>670000000</v>
      </c>
      <c r="E40" s="27">
        <f>SUM(E41:E42)</f>
        <v>204356.56213999997</v>
      </c>
      <c r="F40" s="30">
        <f>SUM(F41:F42)</f>
        <v>204356562.14</v>
      </c>
      <c r="G40" s="30">
        <f>SUM(G41:G42)</f>
        <v>67241160.93</v>
      </c>
      <c r="H40" s="27">
        <f>SUM(H41:H42)</f>
        <v>67241.16093</v>
      </c>
      <c r="I40" s="38">
        <f t="shared" si="0"/>
        <v>0.3290384229694304</v>
      </c>
    </row>
    <row r="41" spans="1:9" ht="20.25" customHeight="1">
      <c r="A41" s="9"/>
      <c r="B41" s="9"/>
      <c r="C41" s="15" t="s">
        <v>27</v>
      </c>
      <c r="D41" s="10">
        <v>6710000000</v>
      </c>
      <c r="E41" s="28">
        <f>F41/1000</f>
        <v>9769.9875</v>
      </c>
      <c r="F41" s="31">
        <v>9769987.5</v>
      </c>
      <c r="G41" s="31">
        <v>9387163.5</v>
      </c>
      <c r="H41" s="28">
        <f>G41/1000</f>
        <v>9387.1635</v>
      </c>
      <c r="I41" s="39">
        <f t="shared" si="0"/>
        <v>0.9608163265306123</v>
      </c>
    </row>
    <row r="42" spans="1:9" ht="39" customHeight="1">
      <c r="A42" s="9"/>
      <c r="B42" s="9"/>
      <c r="C42" s="15" t="s">
        <v>28</v>
      </c>
      <c r="D42" s="10">
        <v>6720000000</v>
      </c>
      <c r="E42" s="28">
        <f>F42/1000</f>
        <v>194586.57463999998</v>
      </c>
      <c r="F42" s="31">
        <v>194586574.64</v>
      </c>
      <c r="G42" s="31">
        <v>57853997.43</v>
      </c>
      <c r="H42" s="28">
        <f>G42/1000</f>
        <v>57853.99743</v>
      </c>
      <c r="I42" s="39">
        <v>0</v>
      </c>
    </row>
    <row r="43" spans="1:9" ht="25.5" customHeight="1">
      <c r="A43" s="9"/>
      <c r="B43" s="12">
        <v>7</v>
      </c>
      <c r="C43" s="40" t="s">
        <v>66</v>
      </c>
      <c r="D43" s="14" t="s">
        <v>29</v>
      </c>
      <c r="E43" s="27">
        <f>SUM(E44:E45)</f>
        <v>102791.89822000002</v>
      </c>
      <c r="F43" s="30">
        <f>SUM(F44:F45)</f>
        <v>102791898.22000001</v>
      </c>
      <c r="G43" s="30">
        <f>SUM(G44:G45)</f>
        <v>67065891.830000006</v>
      </c>
      <c r="H43" s="27">
        <f>SUM(H44:H45)</f>
        <v>67065.89183000001</v>
      </c>
      <c r="I43" s="38">
        <f t="shared" si="0"/>
        <v>0.6524433636439173</v>
      </c>
    </row>
    <row r="44" spans="1:9" ht="30.75" customHeight="1">
      <c r="A44" s="9"/>
      <c r="B44" s="9"/>
      <c r="C44" s="15" t="s">
        <v>51</v>
      </c>
      <c r="D44" s="16" t="s">
        <v>30</v>
      </c>
      <c r="E44" s="28">
        <f>F44/1000</f>
        <v>99335.26779000001</v>
      </c>
      <c r="F44" s="31">
        <v>99335267.79</v>
      </c>
      <c r="G44" s="31">
        <v>64916298.63</v>
      </c>
      <c r="H44" s="28">
        <f>G44/1000</f>
        <v>64916.298630000005</v>
      </c>
      <c r="I44" s="39">
        <f t="shared" si="0"/>
        <v>0.6535070582105489</v>
      </c>
    </row>
    <row r="45" spans="1:9" ht="27" customHeight="1">
      <c r="A45" s="9"/>
      <c r="B45" s="9"/>
      <c r="C45" s="15" t="s">
        <v>50</v>
      </c>
      <c r="D45" s="16" t="s">
        <v>31</v>
      </c>
      <c r="E45" s="28">
        <f>F45/1000</f>
        <v>3456.63043</v>
      </c>
      <c r="F45" s="31">
        <v>3456630.43</v>
      </c>
      <c r="G45" s="31">
        <v>2149593.2</v>
      </c>
      <c r="H45" s="28">
        <f>G45/1000</f>
        <v>2149.5932000000003</v>
      </c>
      <c r="I45" s="39">
        <f t="shared" si="0"/>
        <v>0.6218753330826866</v>
      </c>
    </row>
    <row r="46" spans="1:9" ht="40.5" customHeight="1">
      <c r="A46" s="9"/>
      <c r="B46" s="12">
        <v>8</v>
      </c>
      <c r="C46" s="40" t="s">
        <v>73</v>
      </c>
      <c r="D46" s="14" t="s">
        <v>32</v>
      </c>
      <c r="E46" s="27">
        <f>SUM(E47:E49)</f>
        <v>190</v>
      </c>
      <c r="F46" s="30">
        <f>SUM(F47:F49)</f>
        <v>190000</v>
      </c>
      <c r="G46" s="30">
        <f>SUM(G47:G49)</f>
        <v>145000</v>
      </c>
      <c r="H46" s="27">
        <f>SUM(H47:H49)</f>
        <v>145</v>
      </c>
      <c r="I46" s="38">
        <f t="shared" si="0"/>
        <v>0.7631578947368421</v>
      </c>
    </row>
    <row r="47" spans="1:9" ht="14.25" customHeight="1">
      <c r="A47" s="9"/>
      <c r="B47" s="9"/>
      <c r="C47" s="15" t="s">
        <v>74</v>
      </c>
      <c r="D47" s="10">
        <v>6910200000</v>
      </c>
      <c r="E47" s="28">
        <f>F47/1000</f>
        <v>0</v>
      </c>
      <c r="F47" s="31">
        <v>0</v>
      </c>
      <c r="G47" s="31">
        <v>0</v>
      </c>
      <c r="H47" s="28">
        <f>G47/1000</f>
        <v>0</v>
      </c>
      <c r="I47" s="39">
        <v>0</v>
      </c>
    </row>
    <row r="48" spans="1:9" ht="26.25" customHeight="1">
      <c r="A48" s="9"/>
      <c r="B48" s="9"/>
      <c r="C48" s="15" t="s">
        <v>75</v>
      </c>
      <c r="D48" s="10">
        <v>6910500000</v>
      </c>
      <c r="E48" s="28">
        <f>F48/1000</f>
        <v>0</v>
      </c>
      <c r="F48" s="31">
        <v>0</v>
      </c>
      <c r="G48" s="31">
        <v>0</v>
      </c>
      <c r="H48" s="28">
        <f>G48/1000</f>
        <v>0</v>
      </c>
      <c r="I48" s="39">
        <v>0</v>
      </c>
    </row>
    <row r="49" spans="1:9" ht="30.75" customHeight="1">
      <c r="A49" s="9"/>
      <c r="B49" s="9"/>
      <c r="C49" s="15" t="s">
        <v>76</v>
      </c>
      <c r="D49" s="10">
        <v>6910600000</v>
      </c>
      <c r="E49" s="28">
        <f>F49/1000</f>
        <v>190</v>
      </c>
      <c r="F49" s="31">
        <v>190000</v>
      </c>
      <c r="G49" s="31">
        <v>145000</v>
      </c>
      <c r="H49" s="28">
        <f>G49/1000</f>
        <v>145</v>
      </c>
      <c r="I49" s="39">
        <f t="shared" si="0"/>
        <v>0.7631578947368421</v>
      </c>
    </row>
    <row r="50" spans="1:9" ht="24" customHeight="1">
      <c r="A50" s="9"/>
      <c r="B50" s="12">
        <v>9</v>
      </c>
      <c r="C50" s="40" t="s">
        <v>67</v>
      </c>
      <c r="D50" s="14" t="s">
        <v>33</v>
      </c>
      <c r="E50" s="27">
        <f>SUM(E51:E53)</f>
        <v>915.3</v>
      </c>
      <c r="F50" s="30">
        <f>SUM(F51:F53)</f>
        <v>915300</v>
      </c>
      <c r="G50" s="30">
        <f>SUM(G51:G53)</f>
        <v>694508.16</v>
      </c>
      <c r="H50" s="27">
        <f>SUM(H51:H53)</f>
        <v>694.50816</v>
      </c>
      <c r="I50" s="38">
        <f t="shared" si="0"/>
        <v>0.7587765322844969</v>
      </c>
    </row>
    <row r="51" spans="1:9" ht="42.75" customHeight="1">
      <c r="A51" s="9"/>
      <c r="B51" s="9"/>
      <c r="C51" s="15" t="s">
        <v>34</v>
      </c>
      <c r="D51" s="10">
        <v>7000100000</v>
      </c>
      <c r="E51" s="28">
        <f>F51/1000</f>
        <v>30</v>
      </c>
      <c r="F51" s="31">
        <v>30000</v>
      </c>
      <c r="G51" s="31">
        <v>26908.16</v>
      </c>
      <c r="H51" s="28">
        <f>G51/1000</f>
        <v>26.90816</v>
      </c>
      <c r="I51" s="39">
        <f t="shared" si="0"/>
        <v>0.8969386666666667</v>
      </c>
    </row>
    <row r="52" spans="1:9" ht="32.25" customHeight="1">
      <c r="A52" s="9"/>
      <c r="B52" s="9"/>
      <c r="C52" s="15" t="s">
        <v>35</v>
      </c>
      <c r="D52" s="10">
        <v>7000200000</v>
      </c>
      <c r="E52" s="28">
        <f>F52/1000</f>
        <v>64</v>
      </c>
      <c r="F52" s="31">
        <v>64000</v>
      </c>
      <c r="G52" s="31">
        <v>34000</v>
      </c>
      <c r="H52" s="28">
        <f>G52/1000</f>
        <v>34</v>
      </c>
      <c r="I52" s="39">
        <f t="shared" si="0"/>
        <v>0.53125</v>
      </c>
    </row>
    <row r="53" spans="1:9" ht="44.25" customHeight="1">
      <c r="A53" s="9"/>
      <c r="B53" s="9"/>
      <c r="C53" s="15" t="s">
        <v>42</v>
      </c>
      <c r="D53" s="10">
        <v>7000300000</v>
      </c>
      <c r="E53" s="28">
        <f>F53/1000</f>
        <v>821.3</v>
      </c>
      <c r="F53" s="31">
        <v>821300</v>
      </c>
      <c r="G53" s="31">
        <v>633600</v>
      </c>
      <c r="H53" s="28">
        <f>G53/1000</f>
        <v>633.6</v>
      </c>
      <c r="I53" s="39">
        <v>0</v>
      </c>
    </row>
    <row r="54" spans="1:9" ht="32.25" customHeight="1">
      <c r="A54" s="9"/>
      <c r="B54" s="12">
        <v>10</v>
      </c>
      <c r="C54" s="40" t="s">
        <v>68</v>
      </c>
      <c r="D54" s="14" t="s">
        <v>36</v>
      </c>
      <c r="E54" s="27">
        <f>SUM(E55:E56)</f>
        <v>8218.575</v>
      </c>
      <c r="F54" s="30">
        <f>SUM(F55:F56)</f>
        <v>8218575</v>
      </c>
      <c r="G54" s="30">
        <f>SUM(G55:G56)</f>
        <v>6359593.45</v>
      </c>
      <c r="H54" s="27">
        <f>SUM(H55:H56)</f>
        <v>6359.59345</v>
      </c>
      <c r="I54" s="38">
        <f t="shared" si="0"/>
        <v>0.7738073145283701</v>
      </c>
    </row>
    <row r="55" spans="1:9" ht="27" customHeight="1">
      <c r="A55" s="9"/>
      <c r="B55" s="9"/>
      <c r="C55" s="15" t="s">
        <v>52</v>
      </c>
      <c r="D55" s="16" t="s">
        <v>37</v>
      </c>
      <c r="E55" s="28">
        <f>F55/1000</f>
        <v>2786.1</v>
      </c>
      <c r="F55" s="31">
        <v>2786100</v>
      </c>
      <c r="G55" s="31">
        <v>2104711.2</v>
      </c>
      <c r="H55" s="28">
        <f>G55/1000</f>
        <v>2104.7112</v>
      </c>
      <c r="I55" s="39">
        <f t="shared" si="0"/>
        <v>0.7554327554646281</v>
      </c>
    </row>
    <row r="56" spans="1:9" ht="33.75" customHeight="1">
      <c r="A56" s="9"/>
      <c r="B56" s="9"/>
      <c r="C56" s="15" t="s">
        <v>77</v>
      </c>
      <c r="D56" s="16" t="s">
        <v>38</v>
      </c>
      <c r="E56" s="28">
        <f>F56/1000</f>
        <v>5432.475</v>
      </c>
      <c r="F56" s="31">
        <v>5432475</v>
      </c>
      <c r="G56" s="31">
        <v>4254882.25</v>
      </c>
      <c r="H56" s="28">
        <f>G56/1000</f>
        <v>4254.88225</v>
      </c>
      <c r="I56" s="39">
        <f>H56/E56</f>
        <v>0.7832308938375233</v>
      </c>
    </row>
    <row r="57" spans="1:9" ht="52.5" customHeight="1">
      <c r="A57" s="9"/>
      <c r="B57" s="12">
        <v>11</v>
      </c>
      <c r="C57" s="42" t="s">
        <v>70</v>
      </c>
      <c r="D57" s="43">
        <v>7300000000</v>
      </c>
      <c r="E57" s="27">
        <f>SUM(E58:E59)</f>
        <v>21990.08795</v>
      </c>
      <c r="F57" s="30">
        <f>SUM(F58:F59)</f>
        <v>21990087.95</v>
      </c>
      <c r="G57" s="30">
        <f>SUM(G58:G59)</f>
        <v>11519633.579999998</v>
      </c>
      <c r="H57" s="27">
        <f>SUM(H58:H59)</f>
        <v>11519.633579999998</v>
      </c>
      <c r="I57" s="38">
        <f t="shared" si="0"/>
        <v>0.5238557301904742</v>
      </c>
    </row>
    <row r="58" spans="1:9" ht="29.25" customHeight="1">
      <c r="A58" s="9"/>
      <c r="B58" s="9"/>
      <c r="C58" s="34" t="s">
        <v>56</v>
      </c>
      <c r="D58" s="32">
        <v>7310000000</v>
      </c>
      <c r="E58" s="28">
        <f>F58/1000</f>
        <v>8715.691</v>
      </c>
      <c r="F58" s="31">
        <v>8715691</v>
      </c>
      <c r="G58" s="31">
        <v>8614823.2</v>
      </c>
      <c r="H58" s="28">
        <f>G58/1000</f>
        <v>8614.823199999999</v>
      </c>
      <c r="I58" s="39">
        <f t="shared" si="0"/>
        <v>0.9884268728664197</v>
      </c>
    </row>
    <row r="59" spans="1:9" ht="21" customHeight="1">
      <c r="A59" s="9"/>
      <c r="B59" s="9"/>
      <c r="C59" s="34" t="s">
        <v>57</v>
      </c>
      <c r="D59" s="10">
        <v>7320000000</v>
      </c>
      <c r="E59" s="28">
        <f>F59/1000</f>
        <v>13274.396949999998</v>
      </c>
      <c r="F59" s="31">
        <v>13274396.95</v>
      </c>
      <c r="G59" s="31">
        <v>2904810.38</v>
      </c>
      <c r="H59" s="28">
        <f>G59/1000</f>
        <v>2904.81038</v>
      </c>
      <c r="I59" s="39">
        <f t="shared" si="0"/>
        <v>0.218828048531425</v>
      </c>
    </row>
    <row r="60" spans="1:9" ht="41.25" customHeight="1">
      <c r="A60" s="9"/>
      <c r="B60" s="12">
        <v>12</v>
      </c>
      <c r="C60" s="40" t="s">
        <v>98</v>
      </c>
      <c r="D60" s="41">
        <v>7400000000</v>
      </c>
      <c r="E60" s="27">
        <f>SUM(E61:E64)</f>
        <v>833669.2979999998</v>
      </c>
      <c r="F60" s="30">
        <f>SUM(F61:F64)</f>
        <v>833669297.9999999</v>
      </c>
      <c r="G60" s="30">
        <f>SUM(G61:G64)</f>
        <v>612277798.0699999</v>
      </c>
      <c r="H60" s="27">
        <f>SUM(H61:H65)</f>
        <v>612409.72407</v>
      </c>
      <c r="I60" s="38">
        <f t="shared" si="0"/>
        <v>0.7345955111207659</v>
      </c>
    </row>
    <row r="61" spans="1:9" ht="19.5" customHeight="1">
      <c r="A61" s="9"/>
      <c r="B61" s="9"/>
      <c r="C61" s="15" t="s">
        <v>58</v>
      </c>
      <c r="D61" s="10">
        <v>7410000000</v>
      </c>
      <c r="E61" s="28">
        <f aca="true" t="shared" si="3" ref="E61:E70">F61/1000</f>
        <v>233565.74894999998</v>
      </c>
      <c r="F61" s="31">
        <v>233565748.95</v>
      </c>
      <c r="G61" s="31">
        <v>181151661.48</v>
      </c>
      <c r="H61" s="28">
        <f aca="true" t="shared" si="4" ref="H61:H70">G61/1000</f>
        <v>181151.66147999998</v>
      </c>
      <c r="I61" s="39">
        <f t="shared" si="0"/>
        <v>0.775591722221136</v>
      </c>
    </row>
    <row r="62" spans="1:9" ht="22.5" customHeight="1">
      <c r="A62" s="9"/>
      <c r="B62" s="9"/>
      <c r="C62" s="15" t="s">
        <v>43</v>
      </c>
      <c r="D62" s="10">
        <v>7420000000</v>
      </c>
      <c r="E62" s="28">
        <f t="shared" si="3"/>
        <v>541728.1364</v>
      </c>
      <c r="F62" s="31">
        <v>541728136.4</v>
      </c>
      <c r="G62" s="31">
        <v>386416592.06</v>
      </c>
      <c r="H62" s="28">
        <f t="shared" si="4"/>
        <v>386416.59206</v>
      </c>
      <c r="I62" s="39">
        <f t="shared" si="0"/>
        <v>0.7133035301210174</v>
      </c>
    </row>
    <row r="63" spans="1:9" ht="25.5" customHeight="1">
      <c r="A63" s="9"/>
      <c r="B63" s="9"/>
      <c r="C63" s="15" t="s">
        <v>44</v>
      </c>
      <c r="D63" s="10">
        <v>7430000000</v>
      </c>
      <c r="E63" s="28">
        <f t="shared" si="3"/>
        <v>41843.21265</v>
      </c>
      <c r="F63" s="31">
        <v>41843212.65</v>
      </c>
      <c r="G63" s="31">
        <v>32189233.66</v>
      </c>
      <c r="H63" s="28">
        <f t="shared" si="4"/>
        <v>32189.23366</v>
      </c>
      <c r="I63" s="39">
        <f t="shared" si="0"/>
        <v>0.7692820799695456</v>
      </c>
    </row>
    <row r="64" spans="1:9" ht="23.25" customHeight="1">
      <c r="A64" s="9"/>
      <c r="B64" s="9"/>
      <c r="C64" s="15" t="s">
        <v>2</v>
      </c>
      <c r="D64" s="10">
        <v>7440000000</v>
      </c>
      <c r="E64" s="28">
        <f t="shared" si="3"/>
        <v>16532.2</v>
      </c>
      <c r="F64" s="31">
        <v>16532200</v>
      </c>
      <c r="G64" s="31">
        <v>12520310.87</v>
      </c>
      <c r="H64" s="28">
        <f t="shared" si="4"/>
        <v>12520.31087</v>
      </c>
      <c r="I64" s="39">
        <f>H64/E64</f>
        <v>0.7573287808035227</v>
      </c>
    </row>
    <row r="65" spans="1:9" ht="53.25" customHeight="1">
      <c r="A65" s="9"/>
      <c r="B65" s="12">
        <v>13</v>
      </c>
      <c r="C65" s="40" t="s">
        <v>62</v>
      </c>
      <c r="D65" s="41">
        <v>750000000</v>
      </c>
      <c r="E65" s="27">
        <f t="shared" si="3"/>
        <v>250</v>
      </c>
      <c r="F65" s="30">
        <f>F66+F67</f>
        <v>250000</v>
      </c>
      <c r="G65" s="30">
        <f>G66+G67</f>
        <v>131926</v>
      </c>
      <c r="H65" s="27">
        <f t="shared" si="4"/>
        <v>131.926</v>
      </c>
      <c r="I65" s="38">
        <f>H65/E65</f>
        <v>0.527704</v>
      </c>
    </row>
    <row r="66" spans="1:9" ht="28.5" customHeight="1">
      <c r="A66" s="9"/>
      <c r="B66" s="12"/>
      <c r="C66" s="15" t="s">
        <v>71</v>
      </c>
      <c r="D66" s="10">
        <v>751000000</v>
      </c>
      <c r="E66" s="28">
        <f t="shared" si="3"/>
        <v>155</v>
      </c>
      <c r="F66" s="31">
        <v>155000</v>
      </c>
      <c r="G66" s="31">
        <v>72000</v>
      </c>
      <c r="H66" s="28">
        <f t="shared" si="4"/>
        <v>72</v>
      </c>
      <c r="I66" s="39">
        <f t="shared" si="0"/>
        <v>0.4645161290322581</v>
      </c>
    </row>
    <row r="67" spans="1:9" ht="24.75" customHeight="1">
      <c r="A67" s="9"/>
      <c r="B67" s="9"/>
      <c r="C67" s="15" t="s">
        <v>72</v>
      </c>
      <c r="D67" s="10">
        <v>752000000</v>
      </c>
      <c r="E67" s="28">
        <f t="shared" si="3"/>
        <v>95</v>
      </c>
      <c r="F67" s="31">
        <v>95000</v>
      </c>
      <c r="G67" s="31">
        <v>59926</v>
      </c>
      <c r="H67" s="28">
        <f t="shared" si="4"/>
        <v>59.926</v>
      </c>
      <c r="I67" s="39">
        <f>H67/E67</f>
        <v>0.6308</v>
      </c>
    </row>
    <row r="68" spans="1:9" ht="32.25" customHeight="1">
      <c r="A68" s="9"/>
      <c r="B68" s="12">
        <v>14</v>
      </c>
      <c r="C68" s="40" t="s">
        <v>69</v>
      </c>
      <c r="D68" s="41">
        <v>7600000000</v>
      </c>
      <c r="E68" s="27">
        <f t="shared" si="3"/>
        <v>42280.6084</v>
      </c>
      <c r="F68" s="30">
        <f>SUM(F69:F79)</f>
        <v>42280608.4</v>
      </c>
      <c r="G68" s="30">
        <f>G69+G70+G71+G72+G73+G74+G75+G76+G77+G78+G79</f>
        <v>36516328.1</v>
      </c>
      <c r="H68" s="27">
        <f t="shared" si="4"/>
        <v>36516.3281</v>
      </c>
      <c r="I68" s="38">
        <f>H68/E68</f>
        <v>0.8636660985228396</v>
      </c>
    </row>
    <row r="69" spans="1:9" ht="39" customHeight="1">
      <c r="A69" s="9"/>
      <c r="B69" s="12"/>
      <c r="C69" s="15" t="s">
        <v>79</v>
      </c>
      <c r="D69" s="10">
        <v>7610100000</v>
      </c>
      <c r="E69" s="33">
        <f t="shared" si="3"/>
        <v>1741.6</v>
      </c>
      <c r="F69" s="31">
        <v>1741600</v>
      </c>
      <c r="G69" s="31">
        <v>790672.3</v>
      </c>
      <c r="H69" s="28">
        <f t="shared" si="4"/>
        <v>790.6723000000001</v>
      </c>
      <c r="I69" s="39">
        <f>H69/E69</f>
        <v>0.4539919039963253</v>
      </c>
    </row>
    <row r="70" spans="1:9" ht="43.5" customHeight="1">
      <c r="A70" s="9"/>
      <c r="B70" s="12"/>
      <c r="C70" s="34" t="s">
        <v>80</v>
      </c>
      <c r="D70" s="32">
        <v>7610200000</v>
      </c>
      <c r="E70" s="33">
        <f t="shared" si="3"/>
        <v>29</v>
      </c>
      <c r="F70" s="31">
        <v>29000</v>
      </c>
      <c r="G70" s="31">
        <v>432.04</v>
      </c>
      <c r="H70" s="28">
        <f t="shared" si="4"/>
        <v>0.43204000000000004</v>
      </c>
      <c r="I70" s="39">
        <f t="shared" si="0"/>
        <v>0.01489793103448276</v>
      </c>
    </row>
    <row r="71" spans="1:9" ht="39.75" customHeight="1">
      <c r="A71" s="9"/>
      <c r="B71" s="9"/>
      <c r="C71" s="34" t="s">
        <v>93</v>
      </c>
      <c r="D71" s="32">
        <v>7610300000</v>
      </c>
      <c r="E71" s="33">
        <f aca="true" t="shared" si="5" ref="E71:E78">F71/1000</f>
        <v>7402.02489</v>
      </c>
      <c r="F71" s="52">
        <v>7402024.89</v>
      </c>
      <c r="G71" s="52">
        <v>6180487.53</v>
      </c>
      <c r="H71" s="28">
        <f aca="true" t="shared" si="6" ref="H71:H79">G71/1000</f>
        <v>6180.48753</v>
      </c>
      <c r="I71" s="39">
        <f t="shared" si="0"/>
        <v>0.8349725408718534</v>
      </c>
    </row>
    <row r="72" spans="1:9" ht="39" customHeight="1">
      <c r="A72" s="9"/>
      <c r="B72" s="9"/>
      <c r="C72" s="34" t="s">
        <v>81</v>
      </c>
      <c r="D72" s="32">
        <v>7610400000</v>
      </c>
      <c r="E72" s="33">
        <f t="shared" si="5"/>
        <v>1</v>
      </c>
      <c r="F72" s="52">
        <v>1000</v>
      </c>
      <c r="G72" s="52">
        <v>0</v>
      </c>
      <c r="H72" s="28">
        <f t="shared" si="6"/>
        <v>0</v>
      </c>
      <c r="I72" s="39">
        <f t="shared" si="0"/>
        <v>0</v>
      </c>
    </row>
    <row r="73" spans="1:9" ht="31.5" customHeight="1">
      <c r="A73" s="9"/>
      <c r="B73" s="9"/>
      <c r="C73" s="34" t="s">
        <v>82</v>
      </c>
      <c r="D73" s="32">
        <v>7610500000</v>
      </c>
      <c r="E73" s="33">
        <f>F73/1000</f>
        <v>25954.603</v>
      </c>
      <c r="F73" s="52">
        <v>25954603</v>
      </c>
      <c r="G73" s="52">
        <v>22912537</v>
      </c>
      <c r="H73" s="28">
        <f t="shared" si="6"/>
        <v>22912.537</v>
      </c>
      <c r="I73" s="39">
        <f t="shared" si="0"/>
        <v>0.882792813282484</v>
      </c>
    </row>
    <row r="74" spans="1:9" ht="35.25" customHeight="1">
      <c r="A74" s="9"/>
      <c r="B74" s="9"/>
      <c r="C74" s="34" t="s">
        <v>83</v>
      </c>
      <c r="D74" s="32">
        <v>7610600000</v>
      </c>
      <c r="E74" s="33">
        <f t="shared" si="5"/>
        <v>0</v>
      </c>
      <c r="F74" s="31">
        <v>0</v>
      </c>
      <c r="G74" s="52">
        <v>0</v>
      </c>
      <c r="H74" s="28">
        <f t="shared" si="6"/>
        <v>0</v>
      </c>
      <c r="I74" s="39">
        <v>0</v>
      </c>
    </row>
    <row r="75" spans="1:9" ht="28.5" customHeight="1">
      <c r="A75" s="9"/>
      <c r="B75" s="9"/>
      <c r="C75" s="34" t="s">
        <v>84</v>
      </c>
      <c r="D75" s="32">
        <v>7610700000</v>
      </c>
      <c r="E75" s="33">
        <f>F75/1000</f>
        <v>7015.38051</v>
      </c>
      <c r="F75" s="31">
        <v>7015380.51</v>
      </c>
      <c r="G75" s="31">
        <v>6614629.83</v>
      </c>
      <c r="H75" s="28">
        <f t="shared" si="6"/>
        <v>6614.62983</v>
      </c>
      <c r="I75" s="39">
        <v>0</v>
      </c>
    </row>
    <row r="76" spans="1:9" ht="42.75" customHeight="1">
      <c r="A76" s="9"/>
      <c r="B76" s="9"/>
      <c r="C76" s="34" t="s">
        <v>85</v>
      </c>
      <c r="D76" s="32">
        <v>7610800000</v>
      </c>
      <c r="E76" s="33">
        <f t="shared" si="5"/>
        <v>1</v>
      </c>
      <c r="F76" s="31">
        <v>1000</v>
      </c>
      <c r="G76" s="31">
        <v>0</v>
      </c>
      <c r="H76" s="28">
        <f t="shared" si="6"/>
        <v>0</v>
      </c>
      <c r="I76" s="39">
        <f t="shared" si="0"/>
        <v>0</v>
      </c>
    </row>
    <row r="77" spans="1:9" ht="33" customHeight="1">
      <c r="A77" s="9"/>
      <c r="B77" s="9"/>
      <c r="C77" s="34" t="s">
        <v>86</v>
      </c>
      <c r="D77" s="32">
        <v>7610900000</v>
      </c>
      <c r="E77" s="33">
        <f t="shared" si="5"/>
        <v>1</v>
      </c>
      <c r="F77" s="31">
        <v>1000</v>
      </c>
      <c r="G77" s="31">
        <v>0</v>
      </c>
      <c r="H77" s="28">
        <f t="shared" si="6"/>
        <v>0</v>
      </c>
      <c r="I77" s="39">
        <f t="shared" si="0"/>
        <v>0</v>
      </c>
    </row>
    <row r="78" spans="1:9" ht="28.5" customHeight="1">
      <c r="A78" s="9"/>
      <c r="B78" s="9"/>
      <c r="C78" s="34" t="s">
        <v>87</v>
      </c>
      <c r="D78" s="32">
        <v>7611000000</v>
      </c>
      <c r="E78" s="33">
        <f t="shared" si="5"/>
        <v>135</v>
      </c>
      <c r="F78" s="31">
        <v>135000</v>
      </c>
      <c r="G78" s="31">
        <v>17569.4</v>
      </c>
      <c r="H78" s="28">
        <f t="shared" si="6"/>
        <v>17.5694</v>
      </c>
      <c r="I78" s="39">
        <f t="shared" si="0"/>
        <v>0.1301437037037037</v>
      </c>
    </row>
    <row r="79" spans="1:9" ht="34.5" customHeight="1">
      <c r="A79" s="9"/>
      <c r="B79" s="9"/>
      <c r="C79" s="44" t="s">
        <v>99</v>
      </c>
      <c r="D79" s="32">
        <v>7611100000</v>
      </c>
      <c r="E79" s="33">
        <f>F79/1000</f>
        <v>0</v>
      </c>
      <c r="F79" s="31">
        <v>0</v>
      </c>
      <c r="G79" s="31">
        <v>0</v>
      </c>
      <c r="H79" s="28">
        <f t="shared" si="6"/>
        <v>0</v>
      </c>
      <c r="I79" s="39">
        <v>0</v>
      </c>
    </row>
    <row r="80" spans="1:9" ht="19.5" customHeight="1">
      <c r="A80" s="12"/>
      <c r="B80" s="9"/>
      <c r="C80" s="35" t="s">
        <v>40</v>
      </c>
      <c r="D80" s="36"/>
      <c r="E80" s="45">
        <f>F80/1000</f>
        <v>1471816.1491899998</v>
      </c>
      <c r="F80" s="31">
        <f>(F68+F65+F60+F57+F54+F50+F46+F43+F40+F36+F29+F25+F18+F14)</f>
        <v>1471816149.1899998</v>
      </c>
      <c r="G80" s="31">
        <f>G68+G65+G60+G57+G54+G50+G46+G43+G40+G36+G29+G25+G18+G14</f>
        <v>988801763.5700002</v>
      </c>
      <c r="H80" s="27">
        <f>G80/1000</f>
        <v>988801.7635700002</v>
      </c>
      <c r="I80" s="38">
        <f>H80/E80</f>
        <v>0.6718242384513704</v>
      </c>
    </row>
    <row r="81" ht="12">
      <c r="G81" s="48"/>
    </row>
    <row r="82" ht="12">
      <c r="G82" s="48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2021-09-10T05:49:59Z</cp:lastPrinted>
  <dcterms:created xsi:type="dcterms:W3CDTF">2015-12-02T08:19:06Z</dcterms:created>
  <dcterms:modified xsi:type="dcterms:W3CDTF">2021-10-11T02:57:57Z</dcterms:modified>
  <cp:category/>
  <cp:version/>
  <cp:contentType/>
  <cp:contentStatus/>
</cp:coreProperties>
</file>