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'Лист1'!$A$1:$T$118</definedName>
  </definedNames>
  <calcPr fullCalcOnLoad="1"/>
</workbook>
</file>

<file path=xl/sharedStrings.xml><?xml version="1.0" encoding="utf-8"?>
<sst xmlns="http://schemas.openxmlformats.org/spreadsheetml/2006/main" count="452" uniqueCount="146">
  <si>
    <t>Перечень аварийных многоквартирных домов</t>
  </si>
  <si>
    <t>№ п/п</t>
  </si>
  <si>
    <t>Адрес многоквартирных домов</t>
  </si>
  <si>
    <t>Документ, подтверждающий признание МКД аварийным</t>
  </si>
  <si>
    <t>Планируемая дата окончания переселения</t>
  </si>
  <si>
    <t>Планируемая дата сноса МКД</t>
  </si>
  <si>
    <t>Число жителей всего</t>
  </si>
  <si>
    <t>Число жителей планируемых к переселению</t>
  </si>
  <si>
    <t>Общая площадь жилых
помещений МКД</t>
  </si>
  <si>
    <t>Количество расселяемых жилых помещений</t>
  </si>
  <si>
    <t>Расселяемая площадь жилых
помещений</t>
  </si>
  <si>
    <t>Стоимость переселения граждан</t>
  </si>
  <si>
    <t>Всего</t>
  </si>
  <si>
    <t>в том числе</t>
  </si>
  <si>
    <t>Всего:</t>
  </si>
  <si>
    <t>в том числе:</t>
  </si>
  <si>
    <t>Номер</t>
  </si>
  <si>
    <t>Дата</t>
  </si>
  <si>
    <t>частная
собственность</t>
  </si>
  <si>
    <t>муниципальная
собственность</t>
  </si>
  <si>
    <t>за счет средств
Фонда ЖКХ</t>
  </si>
  <si>
    <t>за счет средств
бюджета субъекта
Российской
Федерации</t>
  </si>
  <si>
    <t>за счет средств
местного бюджета</t>
  </si>
  <si>
    <t>Внебюджетные источники
финансирования</t>
  </si>
  <si>
    <t>чел.</t>
  </si>
  <si>
    <t>кв.м</t>
  </si>
  <si>
    <t>ед.</t>
  </si>
  <si>
    <t>руб.</t>
  </si>
  <si>
    <t>б/н</t>
  </si>
  <si>
    <t xml:space="preserve">муниципального образования                                                                                 </t>
  </si>
  <si>
    <t>г. Зима, ул. Луговая, д. 1</t>
  </si>
  <si>
    <t>г. Зима, ул. Луговая, д. 3</t>
  </si>
  <si>
    <t>г. Зима, ул. Луговая, д. 5</t>
  </si>
  <si>
    <t>г. Зима, ул. Луговая, д. 6</t>
  </si>
  <si>
    <t>г. Зима, ул. Луговая, д. 7</t>
  </si>
  <si>
    <t>г. Зима, ул. Ангарская, д. 9</t>
  </si>
  <si>
    <t>г. Зима, ул. Бурлова, д. 4</t>
  </si>
  <si>
    <t>г. Зима, ул. Бурлова, д. 6</t>
  </si>
  <si>
    <t>г. Зима, ул. Бурлова, д. 8</t>
  </si>
  <si>
    <t>Этап 2020 года</t>
  </si>
  <si>
    <t>Этап 2019 года</t>
  </si>
  <si>
    <t>г. Зима, ул. Кирова, д. 8</t>
  </si>
  <si>
    <t>г. Зима, ул. Кирова, д. 14</t>
  </si>
  <si>
    <t>г. Зима, ул. Лазо, д. 1</t>
  </si>
  <si>
    <t>г. Зима, ул. Лазо, д. 9</t>
  </si>
  <si>
    <t>г. Зима, ул. Вокзальная, д. 4</t>
  </si>
  <si>
    <t>г. Зима, ул. Ярославского, д. 1</t>
  </si>
  <si>
    <t>г. Зима, ул. Ярославского, д. 3</t>
  </si>
  <si>
    <t>г. Зима, ул. Ярославского, д. 5</t>
  </si>
  <si>
    <t>г. Зима, ул. Григорьева, д. 4</t>
  </si>
  <si>
    <t>г. Зима, ул. Григорьева, д. 6</t>
  </si>
  <si>
    <t>г. Зима, ул. Григорьева, д. 10</t>
  </si>
  <si>
    <t>г. Зима, ул. Григорьева, д. 8</t>
  </si>
  <si>
    <t>Этап 2021 года</t>
  </si>
  <si>
    <t>г. Зима, ул. Энгельса, д. 18</t>
  </si>
  <si>
    <t>г. Зима, ул. Энгельса, д. 20</t>
  </si>
  <si>
    <t>г. Зима, ул. Красный строитель, д. 31</t>
  </si>
  <si>
    <t>г. Зима, ул. Красный строитель, д. 35</t>
  </si>
  <si>
    <t>г. Зима, ул. Красный строитель, д. 37</t>
  </si>
  <si>
    <t>г. Зима, ул. Проминского, д. 7</t>
  </si>
  <si>
    <t>г. Зима, ул. Лазо, д. 2</t>
  </si>
  <si>
    <t>г. Зима, ул. Трактовая, д. 49</t>
  </si>
  <si>
    <t>г. Зима, ул. Трактовая, д. 51</t>
  </si>
  <si>
    <t>г. Зима, ул. Трактовая, д. 53</t>
  </si>
  <si>
    <t>г. Зима, пер. Донской, д. 3</t>
  </si>
  <si>
    <t>г. Зима, ул. Вокзальная, д. 40</t>
  </si>
  <si>
    <t>г. Зима, ул. Григорьева, д. 27</t>
  </si>
  <si>
    <t>г. Зима, ул. Лазо, д. 34</t>
  </si>
  <si>
    <t>г. Зима, ул. Лазо, д. 36</t>
  </si>
  <si>
    <t>г. Зима, ул. Лазо, д. 40</t>
  </si>
  <si>
    <t>г. Зима, ул. Лазо, д. 42</t>
  </si>
  <si>
    <t>Этап 2022 года</t>
  </si>
  <si>
    <t>г. Зима, ул. Восточная 1-я, д. 1</t>
  </si>
  <si>
    <t>г. Зима, ул. Восточная 2-я, д. 1</t>
  </si>
  <si>
    <t>г. Зима, ул. Восточная 2-я, д. 3</t>
  </si>
  <si>
    <t>г. Зима, ул. Восточная 2-я, д. 4</t>
  </si>
  <si>
    <t>г. Зима, ул. Восточная 2-я, д. 6</t>
  </si>
  <si>
    <t>г. Зима, ул. Куйбышева, д. 1</t>
  </si>
  <si>
    <t>г. Зима, ул. Куйбышева, д. 4</t>
  </si>
  <si>
    <t>г. Зима, ул. Куйбышева, д. 6</t>
  </si>
  <si>
    <t>г. Зима, ул. Куйбышева, д. 8</t>
  </si>
  <si>
    <t>г. Зима, ул. Куйбышева, д. 10</t>
  </si>
  <si>
    <t>г. Зима, ул. Куйбышева, д. 14</t>
  </si>
  <si>
    <t>г. Зима, ул. Лесопильная, д. 2а</t>
  </si>
  <si>
    <t>г. Зима, ул. Борцов революции, д. 22</t>
  </si>
  <si>
    <t>г. Зима, ул. 7 Ноября, д. 24</t>
  </si>
  <si>
    <t>г. Зима, ул. Лесозаводская, д. 2</t>
  </si>
  <si>
    <t>г. Зима, ул. Пархоменко, д. 35</t>
  </si>
  <si>
    <t>г. Зима, ул. Донская, д. 16</t>
  </si>
  <si>
    <t>г. Зима, ул. Донская, д. 18</t>
  </si>
  <si>
    <t>г. Зима, ул. Трактовая, д. 23</t>
  </si>
  <si>
    <t>г. Зима, ул. Трактовая, д. 25</t>
  </si>
  <si>
    <t>г. Зима, ул. Свердлова, д. 32</t>
  </si>
  <si>
    <t>г. Зима, ул. Кольцевая, д. 1</t>
  </si>
  <si>
    <t>г. Зима, ул. Кольцевая, д. 3</t>
  </si>
  <si>
    <t>г. Зима, ул. Кольцевая, д. 5</t>
  </si>
  <si>
    <t>г. Зима, ул. Кольцевая, д. 9</t>
  </si>
  <si>
    <t>г. Зима, ул. Кольцевая, д. 11</t>
  </si>
  <si>
    <t>г. Зима, ул. Кольцевая, д. 13</t>
  </si>
  <si>
    <t>г. Зима, ул. Чехова, д. 2</t>
  </si>
  <si>
    <t>г. Зима, ул. Чехова, д. 4</t>
  </si>
  <si>
    <t>г. Зима, ул. Чехова, д. 8</t>
  </si>
  <si>
    <t>г. Зима, ул. Садовая, д. 30</t>
  </si>
  <si>
    <t>г. Зима, ул. Садовая, д. 32</t>
  </si>
  <si>
    <t>г. Зима, ул. Садовая, д. 34</t>
  </si>
  <si>
    <t>г. Зима, ул. Садовая, д. 36</t>
  </si>
  <si>
    <t>г. Зима, ул. Садовая, д. 38</t>
  </si>
  <si>
    <t>г. Зима, ул. Садовая, д. 40</t>
  </si>
  <si>
    <t>г. Зима, ул. Садовая, д. 41</t>
  </si>
  <si>
    <t>г. Зима, ул. Садовая, д. 45</t>
  </si>
  <si>
    <t>г. Зима, ул. Садовая, д. 47</t>
  </si>
  <si>
    <t>г. Зима, ул. Садовая, д. 49</t>
  </si>
  <si>
    <t>Этап 2023 года</t>
  </si>
  <si>
    <t>Этап 2024 года</t>
  </si>
  <si>
    <t>г. Зима, ул. Куйбышева, д. 7</t>
  </si>
  <si>
    <t>г. Зима, ул. Коммунистическая, д. 104</t>
  </si>
  <si>
    <t>г. Зима, ул. 4932 км, д. 5</t>
  </si>
  <si>
    <t>г. Зима, ул. Гринчика, д. 1</t>
  </si>
  <si>
    <t>г. Зима, ул. Советская, д. 97</t>
  </si>
  <si>
    <t>г. Зима, ул. Новая, д. 3</t>
  </si>
  <si>
    <t>г. Зима, ул. Новая, д. 5</t>
  </si>
  <si>
    <t>г. Зима, ул. Луначарского, д. 146</t>
  </si>
  <si>
    <t>г. Зима, ул. Бабушкина, д. 6</t>
  </si>
  <si>
    <t>г. Зима, ул. Калинина, д. 137</t>
  </si>
  <si>
    <t>г. Зима, ул. Баумана, д. 36</t>
  </si>
  <si>
    <t>г. Зима, ул. Клименко, д. 42</t>
  </si>
  <si>
    <t>г. Зима, ул. Клименко, д. 44</t>
  </si>
  <si>
    <t>г. Зима, ул. Клименко, д. 46</t>
  </si>
  <si>
    <t>г. Зима, ул. Клименко, д. 48</t>
  </si>
  <si>
    <t>г. Зима, ул. Клименко, д. 50</t>
  </si>
  <si>
    <t>г. Зима, ул. Клименко, д. 50а</t>
  </si>
  <si>
    <t>г. Зима, ул. Деповская, д. 56</t>
  </si>
  <si>
    <t>г. Зима, ул. Деповская, д. 57</t>
  </si>
  <si>
    <t>г. Зима, ул. Деповская, д. 58</t>
  </si>
  <si>
    <t>г. Зима, ул. Деповская, д. 59</t>
  </si>
  <si>
    <t>г. Зима, ул. Деповская, д. 60</t>
  </si>
  <si>
    <t>Мэр Зиминского городского</t>
  </si>
  <si>
    <t>А.Н. Коновалов</t>
  </si>
  <si>
    <t>Приложение № 1 к постановлению администрации Зиминского городского муниципального образования                  от _______________ № _______</t>
  </si>
  <si>
    <t>XII.2020</t>
  </si>
  <si>
    <t>XII.2021</t>
  </si>
  <si>
    <t>XII.2022</t>
  </si>
  <si>
    <t>XII.2023</t>
  </si>
  <si>
    <t>XII.2024</t>
  </si>
  <si>
    <t>XII.2025</t>
  </si>
  <si>
    <t>XII.2026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</si>
</sst>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  <numFmt numFmtId="173" formatCode="#,##0.000_ ;\-#,##0.000\ "/>
    <numFmt numFmtId="174" formatCode="###\ ###\ ###\ ##0"/>
    <numFmt numFmtId="175" formatCode="#,##0.00_ ;\-#,##0.00\ "/>
    <numFmt numFmtId="176" formatCode="0.000"/>
    <numFmt numFmtId="177" formatCode="0.0000"/>
    <numFmt numFmtId="178" formatCode="0.0"/>
    <numFmt numFmtId="179" formatCode="####\ ###\ ###\ ##0.00"/>
    <numFmt numFmtId="180" formatCode="#####\ ###\ ###\ ##0.00"/>
    <numFmt numFmtId="181" formatCode="######\ ###\ ###\ ##0.00"/>
    <numFmt numFmtId="182" formatCode="#######\ ###\ ###\ ##0.00"/>
    <numFmt numFmtId="183" formatCode="0.00000"/>
    <numFmt numFmtId="184" formatCode="0.000000"/>
    <numFmt numFmtId="185" formatCode="#,##0.00&quot;р.&quot;"/>
    <numFmt numFmtId="186" formatCode="_-* #,##0.000&quot;р.&quot;_-;\-* #,##0.000&quot;р.&quot;_-;_-* &quot;-&quot;??&quot;р.&quot;_-;_-@_-"/>
    <numFmt numFmtId="187" formatCode="_-* #,##0.0000&quot;р.&quot;_-;\-* #,##0.0000&quot;р.&quot;_-;_-* &quot;-&quot;??&quot;р.&quot;_-;_-@_-"/>
    <numFmt numFmtId="188" formatCode="_-* #,##0.00000&quot;р.&quot;_-;\-* #,##0.00000&quot;р.&quot;_-;_-* &quot;-&quot;??&quot;р.&quot;_-;_-@_-"/>
    <numFmt numFmtId="189" formatCode="_-* #,##0.000000&quot;р.&quot;_-;\-* #,##0.000000&quot;р.&quot;_-;_-* &quot;-&quot;??&quot;р.&quot;_-;_-@_-"/>
    <numFmt numFmtId="190" formatCode="_-* #,##0.0000000&quot;р.&quot;_-;\-* #,##0.0000000&quot;р.&quot;_-;_-* &quot;-&quot;??&quot;р.&quot;_-;_-@_-"/>
    <numFmt numFmtId="191" formatCode="_-* #,##0.00000000&quot;р.&quot;_-;\-* #,##0.00000000&quot;р.&quot;_-;_-* &quot;-&quot;??&quot;р.&quot;_-;_-@_-"/>
    <numFmt numFmtId="192" formatCode="_-* #,##0.000000000&quot;р.&quot;_-;\-* #,##0.000000000&quot;р.&quot;_-;_-* &quot;-&quot;??&quot;р.&quot;_-;_-@_-"/>
    <numFmt numFmtId="193" formatCode="_-* #,##0.0000000000&quot;р.&quot;_-;\-* #,##0.0000000000&quot;р.&quot;_-;_-* &quot;-&quot;??&quot;р.&quot;_-;_-@_-"/>
    <numFmt numFmtId="194" formatCode="_-* #,##0.0&quot;р.&quot;_-;\-* #,##0.0&quot;р.&quot;_-;_-* &quot;-&quot;??&quot;р.&quot;_-;_-@_-"/>
    <numFmt numFmtId="195" formatCode="########\ ###\ ###\ ##0.00"/>
    <numFmt numFmtId="196" formatCode="#########\ ###\ ###\ ##0.00"/>
    <numFmt numFmtId="197" formatCode="##########\ ###\ ###\ ##0.00"/>
    <numFmt numFmtId="198" formatCode="###########\ ###\ ###\ ##0.00"/>
    <numFmt numFmtId="199" formatCode="#,##0.000&quot;р.&quot;"/>
    <numFmt numFmtId="200" formatCode="[$-FC19]d\ mmmm\ yyyy\ &quot;г.&quot;"/>
    <numFmt numFmtId="201" formatCode="0.0000000"/>
    <numFmt numFmtId="202" formatCode="0.0000000%"/>
    <numFmt numFmtId="203" formatCode="0.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7"/>
      <name val="Calibri"/>
      <family val="2"/>
    </font>
    <font>
      <b/>
      <sz val="7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/>
    </xf>
    <xf numFmtId="2" fontId="2" fillId="33" borderId="0" xfId="0" applyNumberFormat="1" applyFont="1" applyFill="1" applyBorder="1" applyAlignment="1">
      <alignment horizontal="right" vertical="top"/>
    </xf>
    <xf numFmtId="1" fontId="2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14" fontId="6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center" vertical="top"/>
    </xf>
    <xf numFmtId="2" fontId="3" fillId="33" borderId="0" xfId="0" applyNumberFormat="1" applyFont="1" applyFill="1" applyAlignment="1">
      <alignment vertical="top"/>
    </xf>
    <xf numFmtId="2" fontId="3" fillId="0" borderId="0" xfId="0" applyNumberFormat="1" applyFont="1" applyAlignment="1">
      <alignment vertical="top"/>
    </xf>
    <xf numFmtId="2" fontId="2" fillId="0" borderId="10" xfId="0" applyNumberFormat="1" applyFont="1" applyFill="1" applyBorder="1" applyAlignment="1">
      <alignment horizontal="center" vertical="top" textRotation="90" wrapText="1"/>
    </xf>
    <xf numFmtId="2" fontId="3" fillId="0" borderId="0" xfId="0" applyNumberFormat="1" applyFont="1" applyFill="1" applyAlignment="1">
      <alignment vertical="top"/>
    </xf>
    <xf numFmtId="2" fontId="5" fillId="0" borderId="10" xfId="0" applyNumberFormat="1" applyFont="1" applyFill="1" applyBorder="1" applyAlignment="1">
      <alignment horizontal="center" vertical="top"/>
    </xf>
    <xf numFmtId="4" fontId="3" fillId="33" borderId="0" xfId="0" applyNumberFormat="1" applyFont="1" applyFill="1" applyAlignment="1">
      <alignment vertical="top"/>
    </xf>
    <xf numFmtId="2" fontId="3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vertical="top"/>
    </xf>
    <xf numFmtId="2" fontId="43" fillId="33" borderId="0" xfId="0" applyNumberFormat="1" applyFont="1" applyFill="1" applyBorder="1" applyAlignment="1">
      <alignment vertical="top"/>
    </xf>
    <xf numFmtId="2" fontId="2" fillId="0" borderId="0" xfId="58" applyNumberFormat="1" applyFont="1" applyFill="1" applyAlignment="1">
      <alignment vertical="top"/>
    </xf>
    <xf numFmtId="2" fontId="2" fillId="0" borderId="0" xfId="0" applyNumberFormat="1" applyFont="1" applyFill="1" applyAlignment="1">
      <alignment vertical="top"/>
    </xf>
    <xf numFmtId="2" fontId="8" fillId="0" borderId="0" xfId="0" applyNumberFormat="1" applyFont="1" applyFill="1" applyAlignment="1">
      <alignment vertical="top"/>
    </xf>
    <xf numFmtId="2" fontId="2" fillId="0" borderId="0" xfId="0" applyNumberFormat="1" applyFont="1" applyAlignment="1">
      <alignment vertical="top"/>
    </xf>
    <xf numFmtId="2" fontId="8" fillId="0" borderId="0" xfId="0" applyNumberFormat="1" applyFont="1" applyAlignment="1">
      <alignment vertical="top"/>
    </xf>
    <xf numFmtId="2" fontId="9" fillId="0" borderId="0" xfId="0" applyNumberFormat="1" applyFont="1" applyAlignment="1">
      <alignment vertical="top"/>
    </xf>
    <xf numFmtId="2" fontId="2" fillId="34" borderId="10" xfId="0" applyNumberFormat="1" applyFont="1" applyFill="1" applyBorder="1" applyAlignment="1">
      <alignment horizontal="center" vertical="top" wrapText="1"/>
    </xf>
    <xf numFmtId="1" fontId="4" fillId="34" borderId="10" xfId="0" applyNumberFormat="1" applyFont="1" applyFill="1" applyBorder="1" applyAlignment="1">
      <alignment horizontal="center" vertical="top"/>
    </xf>
    <xf numFmtId="4" fontId="4" fillId="34" borderId="10" xfId="0" applyNumberFormat="1" applyFont="1" applyFill="1" applyBorder="1" applyAlignment="1">
      <alignment horizontal="center" vertical="top"/>
    </xf>
    <xf numFmtId="1" fontId="2" fillId="34" borderId="10" xfId="0" applyNumberFormat="1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center" vertical="top" textRotation="90"/>
    </xf>
    <xf numFmtId="2" fontId="2" fillId="0" borderId="10" xfId="0" applyNumberFormat="1" applyFont="1" applyFill="1" applyBorder="1" applyAlignment="1">
      <alignment horizontal="center" vertical="top"/>
    </xf>
    <xf numFmtId="2" fontId="4" fillId="34" borderId="11" xfId="0" applyNumberFormat="1" applyFont="1" applyFill="1" applyBorder="1" applyAlignment="1">
      <alignment horizontal="center" vertical="top" wrapText="1"/>
    </xf>
    <xf numFmtId="0" fontId="34" fillId="34" borderId="12" xfId="0" applyFont="1" applyFill="1" applyBorder="1" applyAlignment="1">
      <alignment horizontal="center" vertical="top"/>
    </xf>
    <xf numFmtId="0" fontId="34" fillId="34" borderId="13" xfId="0" applyFont="1" applyFill="1" applyBorder="1" applyAlignment="1">
      <alignment horizontal="center" vertical="top"/>
    </xf>
    <xf numFmtId="2" fontId="4" fillId="34" borderId="12" xfId="0" applyNumberFormat="1" applyFont="1" applyFill="1" applyBorder="1" applyAlignment="1">
      <alignment horizontal="center" vertical="top" wrapText="1"/>
    </xf>
    <xf numFmtId="2" fontId="4" fillId="34" borderId="13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vertical="top" wrapText="1"/>
    </xf>
    <xf numFmtId="2" fontId="4" fillId="0" borderId="14" xfId="0" applyNumberFormat="1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textRotation="90" wrapText="1"/>
    </xf>
    <xf numFmtId="2" fontId="8" fillId="0" borderId="0" xfId="0" applyNumberFormat="1" applyFont="1" applyAlignment="1">
      <alignment horizontal="left" vertical="top"/>
    </xf>
    <xf numFmtId="2" fontId="4" fillId="34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8"/>
  <sheetViews>
    <sheetView tabSelected="1" view="pageBreakPreview" zoomScale="145" zoomScaleNormal="115" zoomScaleSheetLayoutView="145" zoomScalePageLayoutView="0" workbookViewId="0" topLeftCell="A97">
      <selection activeCell="B42" sqref="B42:T42"/>
    </sheetView>
  </sheetViews>
  <sheetFormatPr defaultColWidth="9.140625" defaultRowHeight="15"/>
  <cols>
    <col min="1" max="1" width="2.28125" style="11" customWidth="1"/>
    <col min="2" max="2" width="23.00390625" style="11" customWidth="1"/>
    <col min="3" max="3" width="4.00390625" style="11" customWidth="1"/>
    <col min="4" max="4" width="7.28125" style="11" customWidth="1"/>
    <col min="5" max="5" width="7.421875" style="11" customWidth="1"/>
    <col min="6" max="6" width="7.28125" style="11" customWidth="1"/>
    <col min="7" max="7" width="3.7109375" style="11" customWidth="1"/>
    <col min="8" max="8" width="3.57421875" style="11" customWidth="1"/>
    <col min="9" max="9" width="7.00390625" style="11" customWidth="1"/>
    <col min="10" max="10" width="4.00390625" style="11" customWidth="1"/>
    <col min="11" max="11" width="4.140625" style="11" customWidth="1"/>
    <col min="12" max="12" width="5.140625" style="11" customWidth="1"/>
    <col min="13" max="13" width="7.00390625" style="11" customWidth="1"/>
    <col min="14" max="14" width="7.28125" style="11" customWidth="1"/>
    <col min="15" max="15" width="6.8515625" style="11" customWidth="1"/>
    <col min="16" max="16" width="11.8515625" style="11" customWidth="1"/>
    <col min="17" max="17" width="11.140625" style="11" customWidth="1"/>
    <col min="18" max="18" width="10.28125" style="11" customWidth="1"/>
    <col min="19" max="19" width="9.140625" style="11" customWidth="1"/>
    <col min="20" max="20" width="5.140625" style="11" customWidth="1"/>
    <col min="21" max="23" width="13.57421875" style="10" bestFit="1" customWidth="1"/>
    <col min="24" max="24" width="12.57421875" style="10" bestFit="1" customWidth="1"/>
    <col min="25" max="25" width="9.421875" style="10" bestFit="1" customWidth="1"/>
    <col min="26" max="27" width="9.140625" style="10" customWidth="1"/>
    <col min="28" max="16384" width="9.140625" style="11" customWidth="1"/>
  </cols>
  <sheetData>
    <row r="1" spans="17:20" ht="32.25" customHeight="1">
      <c r="Q1" s="38" t="s">
        <v>138</v>
      </c>
      <c r="R1" s="39"/>
      <c r="S1" s="39"/>
      <c r="T1" s="39"/>
    </row>
    <row r="2" spans="1:20" ht="10.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7" s="13" customFormat="1" ht="10.5">
      <c r="A3" s="41" t="s">
        <v>1</v>
      </c>
      <c r="B3" s="41" t="s">
        <v>2</v>
      </c>
      <c r="C3" s="41" t="s">
        <v>3</v>
      </c>
      <c r="D3" s="32"/>
      <c r="E3" s="42" t="s">
        <v>4</v>
      </c>
      <c r="F3" s="42" t="s">
        <v>5</v>
      </c>
      <c r="G3" s="31" t="s">
        <v>6</v>
      </c>
      <c r="H3" s="42" t="s">
        <v>7</v>
      </c>
      <c r="I3" s="42" t="s">
        <v>8</v>
      </c>
      <c r="J3" s="41" t="s">
        <v>9</v>
      </c>
      <c r="K3" s="32"/>
      <c r="L3" s="32"/>
      <c r="M3" s="41" t="s">
        <v>10</v>
      </c>
      <c r="N3" s="32"/>
      <c r="O3" s="32"/>
      <c r="P3" s="32" t="s">
        <v>11</v>
      </c>
      <c r="Q3" s="32"/>
      <c r="R3" s="32"/>
      <c r="S3" s="32"/>
      <c r="T3" s="32"/>
      <c r="U3" s="10"/>
      <c r="V3" s="10"/>
      <c r="W3" s="10"/>
      <c r="X3" s="10"/>
      <c r="Y3" s="10"/>
      <c r="Z3" s="10"/>
      <c r="AA3" s="10"/>
    </row>
    <row r="4" spans="1:27" s="13" customFormat="1" ht="54" customHeight="1">
      <c r="A4" s="41"/>
      <c r="B4" s="32"/>
      <c r="C4" s="32"/>
      <c r="D4" s="32"/>
      <c r="E4" s="41"/>
      <c r="F4" s="32"/>
      <c r="G4" s="32"/>
      <c r="H4" s="32"/>
      <c r="I4" s="32"/>
      <c r="J4" s="31" t="s">
        <v>12</v>
      </c>
      <c r="K4" s="32" t="s">
        <v>13</v>
      </c>
      <c r="L4" s="32"/>
      <c r="M4" s="31" t="s">
        <v>12</v>
      </c>
      <c r="N4" s="32" t="s">
        <v>13</v>
      </c>
      <c r="O4" s="32"/>
      <c r="P4" s="31" t="s">
        <v>14</v>
      </c>
      <c r="Q4" s="32" t="s">
        <v>15</v>
      </c>
      <c r="R4" s="32"/>
      <c r="S4" s="32"/>
      <c r="T4" s="32"/>
      <c r="U4" s="10"/>
      <c r="V4" s="10"/>
      <c r="W4" s="10"/>
      <c r="X4" s="10"/>
      <c r="Y4" s="10"/>
      <c r="Z4" s="10"/>
      <c r="AA4" s="10"/>
    </row>
    <row r="5" spans="1:27" s="13" customFormat="1" ht="85.5">
      <c r="A5" s="41"/>
      <c r="B5" s="32"/>
      <c r="C5" s="31" t="s">
        <v>16</v>
      </c>
      <c r="D5" s="31" t="s">
        <v>17</v>
      </c>
      <c r="E5" s="41"/>
      <c r="F5" s="32"/>
      <c r="G5" s="32"/>
      <c r="H5" s="32"/>
      <c r="I5" s="32"/>
      <c r="J5" s="32"/>
      <c r="K5" s="12" t="s">
        <v>18</v>
      </c>
      <c r="L5" s="12" t="s">
        <v>19</v>
      </c>
      <c r="M5" s="32"/>
      <c r="N5" s="12" t="s">
        <v>18</v>
      </c>
      <c r="O5" s="12" t="s">
        <v>19</v>
      </c>
      <c r="P5" s="32"/>
      <c r="Q5" s="12" t="s">
        <v>20</v>
      </c>
      <c r="R5" s="12" t="s">
        <v>21</v>
      </c>
      <c r="S5" s="12" t="s">
        <v>22</v>
      </c>
      <c r="T5" s="12" t="s">
        <v>23</v>
      </c>
      <c r="U5" s="10"/>
      <c r="V5" s="10"/>
      <c r="W5" s="10"/>
      <c r="X5" s="10"/>
      <c r="Y5" s="10"/>
      <c r="Z5" s="10"/>
      <c r="AA5" s="10"/>
    </row>
    <row r="6" spans="1:27" s="13" customFormat="1" ht="10.5">
      <c r="A6" s="41"/>
      <c r="B6" s="32"/>
      <c r="C6" s="32"/>
      <c r="D6" s="32"/>
      <c r="E6" s="41"/>
      <c r="F6" s="32"/>
      <c r="G6" s="3" t="s">
        <v>24</v>
      </c>
      <c r="H6" s="3" t="s">
        <v>24</v>
      </c>
      <c r="I6" s="3" t="s">
        <v>25</v>
      </c>
      <c r="J6" s="3" t="s">
        <v>26</v>
      </c>
      <c r="K6" s="3" t="s">
        <v>26</v>
      </c>
      <c r="L6" s="3" t="s">
        <v>26</v>
      </c>
      <c r="M6" s="3" t="s">
        <v>25</v>
      </c>
      <c r="N6" s="3" t="s">
        <v>25</v>
      </c>
      <c r="O6" s="3" t="s">
        <v>25</v>
      </c>
      <c r="P6" s="3" t="s">
        <v>27</v>
      </c>
      <c r="Q6" s="3" t="s">
        <v>27</v>
      </c>
      <c r="R6" s="3" t="s">
        <v>27</v>
      </c>
      <c r="S6" s="3" t="s">
        <v>27</v>
      </c>
      <c r="T6" s="3" t="s">
        <v>27</v>
      </c>
      <c r="U6" s="10"/>
      <c r="V6" s="10"/>
      <c r="W6" s="10"/>
      <c r="X6" s="10"/>
      <c r="Y6" s="10"/>
      <c r="Z6" s="10"/>
      <c r="AA6" s="10"/>
    </row>
    <row r="7" spans="1:27" s="13" customFormat="1" ht="10.5">
      <c r="A7" s="26"/>
      <c r="B7" s="48" t="s">
        <v>40</v>
      </c>
      <c r="C7" s="48"/>
      <c r="D7" s="48"/>
      <c r="E7" s="48"/>
      <c r="F7" s="48"/>
      <c r="G7" s="27">
        <f>G8+G9+G10+G11+G12+G13+G14+G15+G16</f>
        <v>197</v>
      </c>
      <c r="H7" s="27">
        <f aca="true" t="shared" si="0" ref="H7:T7">H8+H9+H10+H11+H12+H13+H14+H15+H16</f>
        <v>197</v>
      </c>
      <c r="I7" s="28">
        <f t="shared" si="0"/>
        <v>3759.1</v>
      </c>
      <c r="J7" s="27">
        <f t="shared" si="0"/>
        <v>81</v>
      </c>
      <c r="K7" s="27">
        <f t="shared" si="0"/>
        <v>44</v>
      </c>
      <c r="L7" s="27">
        <f t="shared" si="0"/>
        <v>37</v>
      </c>
      <c r="M7" s="28">
        <f t="shared" si="0"/>
        <v>3583.3999999999996</v>
      </c>
      <c r="N7" s="28">
        <f t="shared" si="0"/>
        <v>1999.9999999999998</v>
      </c>
      <c r="O7" s="28">
        <f t="shared" si="0"/>
        <v>1583.4</v>
      </c>
      <c r="P7" s="28">
        <f t="shared" si="0"/>
        <v>151645904.6</v>
      </c>
      <c r="Q7" s="28">
        <f t="shared" si="0"/>
        <v>0</v>
      </c>
      <c r="R7" s="28">
        <f t="shared" si="0"/>
        <v>0</v>
      </c>
      <c r="S7" s="28">
        <f t="shared" si="0"/>
        <v>6065836.183999999</v>
      </c>
      <c r="T7" s="28">
        <f t="shared" si="0"/>
        <v>0</v>
      </c>
      <c r="U7" s="10"/>
      <c r="V7" s="10"/>
      <c r="W7" s="10"/>
      <c r="X7" s="10"/>
      <c r="Y7" s="10"/>
      <c r="Z7" s="10"/>
      <c r="AA7" s="10"/>
    </row>
    <row r="8" spans="1:27" s="13" customFormat="1" ht="11.25">
      <c r="A8" s="5">
        <v>1</v>
      </c>
      <c r="B8" s="2" t="s">
        <v>30</v>
      </c>
      <c r="C8" s="3" t="s">
        <v>28</v>
      </c>
      <c r="D8" s="7">
        <v>41806</v>
      </c>
      <c r="E8" s="14" t="s">
        <v>139</v>
      </c>
      <c r="F8" s="14" t="s">
        <v>140</v>
      </c>
      <c r="G8" s="5">
        <v>21</v>
      </c>
      <c r="H8" s="5">
        <v>21</v>
      </c>
      <c r="I8" s="8">
        <v>428.8</v>
      </c>
      <c r="J8" s="5">
        <v>9</v>
      </c>
      <c r="K8" s="5">
        <v>5</v>
      </c>
      <c r="L8" s="5">
        <v>4</v>
      </c>
      <c r="M8" s="8">
        <v>396.2</v>
      </c>
      <c r="N8" s="8">
        <v>243.4</v>
      </c>
      <c r="O8" s="8">
        <v>152.8</v>
      </c>
      <c r="P8" s="8">
        <f>M8*42319</f>
        <v>16766787.799999999</v>
      </c>
      <c r="Q8" s="8">
        <v>0</v>
      </c>
      <c r="R8" s="8">
        <v>0</v>
      </c>
      <c r="S8" s="8">
        <f>P8*4%</f>
        <v>670671.512</v>
      </c>
      <c r="T8" s="8">
        <v>0</v>
      </c>
      <c r="U8" s="10"/>
      <c r="V8" s="10"/>
      <c r="W8" s="10"/>
      <c r="X8" s="10"/>
      <c r="Y8" s="10"/>
      <c r="Z8" s="10"/>
      <c r="AA8" s="10"/>
    </row>
    <row r="9" spans="1:27" s="13" customFormat="1" ht="11.25">
      <c r="A9" s="5">
        <v>2</v>
      </c>
      <c r="B9" s="2" t="s">
        <v>31</v>
      </c>
      <c r="C9" s="3" t="s">
        <v>28</v>
      </c>
      <c r="D9" s="7">
        <v>41806</v>
      </c>
      <c r="E9" s="14" t="s">
        <v>139</v>
      </c>
      <c r="F9" s="14" t="s">
        <v>140</v>
      </c>
      <c r="G9" s="5">
        <v>27</v>
      </c>
      <c r="H9" s="5">
        <v>27</v>
      </c>
      <c r="I9" s="8">
        <v>417.4</v>
      </c>
      <c r="J9" s="5">
        <v>8</v>
      </c>
      <c r="K9" s="5">
        <v>4</v>
      </c>
      <c r="L9" s="5">
        <v>4</v>
      </c>
      <c r="M9" s="8">
        <v>393.6</v>
      </c>
      <c r="N9" s="8">
        <v>214.6</v>
      </c>
      <c r="O9" s="8">
        <v>179</v>
      </c>
      <c r="P9" s="8">
        <f aca="true" t="shared" si="1" ref="P9:P67">M9*42319</f>
        <v>16656758.4</v>
      </c>
      <c r="Q9" s="8">
        <v>0</v>
      </c>
      <c r="R9" s="8">
        <v>0</v>
      </c>
      <c r="S9" s="8">
        <f aca="true" t="shared" si="2" ref="S9:S67">P9*4%</f>
        <v>666270.336</v>
      </c>
      <c r="T9" s="8">
        <v>0</v>
      </c>
      <c r="U9" s="10"/>
      <c r="V9" s="10"/>
      <c r="W9" s="10"/>
      <c r="X9" s="10"/>
      <c r="Y9" s="10"/>
      <c r="Z9" s="10"/>
      <c r="AA9" s="10"/>
    </row>
    <row r="10" spans="1:27" s="13" customFormat="1" ht="11.25">
      <c r="A10" s="5">
        <v>3</v>
      </c>
      <c r="B10" s="2" t="s">
        <v>32</v>
      </c>
      <c r="C10" s="3" t="s">
        <v>28</v>
      </c>
      <c r="D10" s="7">
        <v>42279</v>
      </c>
      <c r="E10" s="14" t="s">
        <v>139</v>
      </c>
      <c r="F10" s="14" t="s">
        <v>140</v>
      </c>
      <c r="G10" s="5">
        <v>14</v>
      </c>
      <c r="H10" s="5">
        <v>14</v>
      </c>
      <c r="I10" s="8">
        <v>396.9</v>
      </c>
      <c r="J10" s="5">
        <v>8</v>
      </c>
      <c r="K10" s="5">
        <v>7</v>
      </c>
      <c r="L10" s="5">
        <v>1</v>
      </c>
      <c r="M10" s="8">
        <v>394.9</v>
      </c>
      <c r="N10" s="8">
        <v>336.3</v>
      </c>
      <c r="O10" s="8">
        <v>58.6</v>
      </c>
      <c r="P10" s="8">
        <f t="shared" si="1"/>
        <v>16711773.1</v>
      </c>
      <c r="Q10" s="8">
        <v>0</v>
      </c>
      <c r="R10" s="8">
        <v>0</v>
      </c>
      <c r="S10" s="8">
        <f t="shared" si="2"/>
        <v>668470.924</v>
      </c>
      <c r="T10" s="8">
        <v>0</v>
      </c>
      <c r="U10" s="10"/>
      <c r="V10" s="10"/>
      <c r="W10" s="10"/>
      <c r="X10" s="10"/>
      <c r="Y10" s="10"/>
      <c r="Z10" s="10"/>
      <c r="AA10" s="10"/>
    </row>
    <row r="11" spans="1:27" s="13" customFormat="1" ht="9.75" customHeight="1">
      <c r="A11" s="5">
        <v>4</v>
      </c>
      <c r="B11" s="2" t="s">
        <v>33</v>
      </c>
      <c r="C11" s="3" t="s">
        <v>28</v>
      </c>
      <c r="D11" s="7">
        <v>42279</v>
      </c>
      <c r="E11" s="14" t="s">
        <v>139</v>
      </c>
      <c r="F11" s="14" t="s">
        <v>140</v>
      </c>
      <c r="G11" s="5">
        <v>21</v>
      </c>
      <c r="H11" s="5">
        <v>21</v>
      </c>
      <c r="I11" s="8">
        <v>358.1</v>
      </c>
      <c r="J11" s="5">
        <v>8</v>
      </c>
      <c r="K11" s="5">
        <v>1</v>
      </c>
      <c r="L11" s="5">
        <v>7</v>
      </c>
      <c r="M11" s="8">
        <v>327.5</v>
      </c>
      <c r="N11" s="8">
        <v>38</v>
      </c>
      <c r="O11" s="8">
        <v>289.5</v>
      </c>
      <c r="P11" s="8">
        <f t="shared" si="1"/>
        <v>13859472.5</v>
      </c>
      <c r="Q11" s="8">
        <v>0</v>
      </c>
      <c r="R11" s="8">
        <v>0</v>
      </c>
      <c r="S11" s="8">
        <f t="shared" si="2"/>
        <v>554378.9</v>
      </c>
      <c r="T11" s="8">
        <v>0</v>
      </c>
      <c r="U11" s="10"/>
      <c r="V11" s="10"/>
      <c r="W11" s="10"/>
      <c r="X11" s="10"/>
      <c r="Y11" s="10"/>
      <c r="Z11" s="10"/>
      <c r="AA11" s="10"/>
    </row>
    <row r="12" spans="1:27" s="13" customFormat="1" ht="9.75" customHeight="1">
      <c r="A12" s="5">
        <v>5</v>
      </c>
      <c r="B12" s="2" t="s">
        <v>34</v>
      </c>
      <c r="C12" s="3" t="s">
        <v>28</v>
      </c>
      <c r="D12" s="7">
        <v>41806</v>
      </c>
      <c r="E12" s="14" t="s">
        <v>139</v>
      </c>
      <c r="F12" s="14" t="s">
        <v>140</v>
      </c>
      <c r="G12" s="5">
        <v>24</v>
      </c>
      <c r="H12" s="5">
        <v>24</v>
      </c>
      <c r="I12" s="8">
        <v>648.1</v>
      </c>
      <c r="J12" s="5">
        <v>16</v>
      </c>
      <c r="K12" s="5">
        <v>15</v>
      </c>
      <c r="L12" s="5">
        <v>1</v>
      </c>
      <c r="M12" s="8">
        <v>646.1</v>
      </c>
      <c r="N12" s="8">
        <v>615.3</v>
      </c>
      <c r="O12" s="8">
        <v>30.8</v>
      </c>
      <c r="P12" s="8">
        <f t="shared" si="1"/>
        <v>27342305.900000002</v>
      </c>
      <c r="Q12" s="8">
        <v>0</v>
      </c>
      <c r="R12" s="8">
        <v>0</v>
      </c>
      <c r="S12" s="8">
        <f t="shared" si="2"/>
        <v>1093692.236</v>
      </c>
      <c r="T12" s="8">
        <v>0</v>
      </c>
      <c r="U12" s="10"/>
      <c r="V12" s="10"/>
      <c r="W12" s="10"/>
      <c r="X12" s="10"/>
      <c r="Y12" s="10"/>
      <c r="Z12" s="10"/>
      <c r="AA12" s="10"/>
    </row>
    <row r="13" spans="1:27" s="13" customFormat="1" ht="10.5" customHeight="1">
      <c r="A13" s="5">
        <v>6</v>
      </c>
      <c r="B13" s="2" t="s">
        <v>35</v>
      </c>
      <c r="C13" s="3" t="s">
        <v>28</v>
      </c>
      <c r="D13" s="7">
        <v>42279</v>
      </c>
      <c r="E13" s="14" t="s">
        <v>139</v>
      </c>
      <c r="F13" s="14" t="s">
        <v>140</v>
      </c>
      <c r="G13" s="5">
        <v>17</v>
      </c>
      <c r="H13" s="5">
        <v>17</v>
      </c>
      <c r="I13" s="8">
        <v>417.2</v>
      </c>
      <c r="J13" s="5">
        <v>8</v>
      </c>
      <c r="K13" s="5">
        <v>5</v>
      </c>
      <c r="L13" s="5">
        <v>3</v>
      </c>
      <c r="M13" s="8">
        <v>415.2</v>
      </c>
      <c r="N13" s="8">
        <v>260.6</v>
      </c>
      <c r="O13" s="8">
        <v>154.6</v>
      </c>
      <c r="P13" s="8">
        <f t="shared" si="1"/>
        <v>17570848.8</v>
      </c>
      <c r="Q13" s="8">
        <v>0</v>
      </c>
      <c r="R13" s="8">
        <v>0</v>
      </c>
      <c r="S13" s="8">
        <f t="shared" si="2"/>
        <v>702833.952</v>
      </c>
      <c r="T13" s="8">
        <v>0</v>
      </c>
      <c r="U13" s="10"/>
      <c r="V13" s="10"/>
      <c r="W13" s="10"/>
      <c r="X13" s="10"/>
      <c r="Y13" s="10"/>
      <c r="Z13" s="10"/>
      <c r="AA13" s="10"/>
    </row>
    <row r="14" spans="1:27" s="13" customFormat="1" ht="13.5" customHeight="1">
      <c r="A14" s="5">
        <v>7</v>
      </c>
      <c r="B14" s="2" t="s">
        <v>36</v>
      </c>
      <c r="C14" s="3" t="s">
        <v>28</v>
      </c>
      <c r="D14" s="7">
        <v>41806</v>
      </c>
      <c r="E14" s="14" t="s">
        <v>139</v>
      </c>
      <c r="F14" s="14" t="s">
        <v>140</v>
      </c>
      <c r="G14" s="5">
        <v>29</v>
      </c>
      <c r="H14" s="5">
        <v>29</v>
      </c>
      <c r="I14" s="8">
        <v>352.9</v>
      </c>
      <c r="J14" s="5">
        <v>8</v>
      </c>
      <c r="K14" s="5">
        <v>4</v>
      </c>
      <c r="L14" s="5">
        <v>4</v>
      </c>
      <c r="M14" s="8">
        <v>332.1</v>
      </c>
      <c r="N14" s="8">
        <v>165.9</v>
      </c>
      <c r="O14" s="8">
        <v>166.2</v>
      </c>
      <c r="P14" s="8">
        <f t="shared" si="1"/>
        <v>14054139.9</v>
      </c>
      <c r="Q14" s="8">
        <v>0</v>
      </c>
      <c r="R14" s="8">
        <v>0</v>
      </c>
      <c r="S14" s="8">
        <f t="shared" si="2"/>
        <v>562165.596</v>
      </c>
      <c r="T14" s="8">
        <v>0</v>
      </c>
      <c r="U14" s="10"/>
      <c r="V14" s="10"/>
      <c r="W14" s="10"/>
      <c r="X14" s="10"/>
      <c r="Y14" s="10"/>
      <c r="Z14" s="10"/>
      <c r="AA14" s="10"/>
    </row>
    <row r="15" spans="1:27" s="13" customFormat="1" ht="12" customHeight="1">
      <c r="A15" s="5">
        <v>8</v>
      </c>
      <c r="B15" s="2" t="s">
        <v>37</v>
      </c>
      <c r="C15" s="3" t="s">
        <v>28</v>
      </c>
      <c r="D15" s="7">
        <v>41806</v>
      </c>
      <c r="E15" s="14" t="s">
        <v>139</v>
      </c>
      <c r="F15" s="14" t="s">
        <v>140</v>
      </c>
      <c r="G15" s="5">
        <v>19</v>
      </c>
      <c r="H15" s="5">
        <v>19</v>
      </c>
      <c r="I15" s="8">
        <v>354.9</v>
      </c>
      <c r="J15" s="5">
        <v>8</v>
      </c>
      <c r="K15" s="5">
        <v>1</v>
      </c>
      <c r="L15" s="5">
        <v>7</v>
      </c>
      <c r="M15" s="8">
        <v>349</v>
      </c>
      <c r="N15" s="8">
        <v>39.1</v>
      </c>
      <c r="O15" s="8">
        <v>309.9</v>
      </c>
      <c r="P15" s="8">
        <f t="shared" si="1"/>
        <v>14769331</v>
      </c>
      <c r="Q15" s="8">
        <v>0</v>
      </c>
      <c r="R15" s="8">
        <v>0</v>
      </c>
      <c r="S15" s="8">
        <f t="shared" si="2"/>
        <v>590773.24</v>
      </c>
      <c r="T15" s="8">
        <v>0</v>
      </c>
      <c r="U15" s="10"/>
      <c r="V15" s="10"/>
      <c r="W15" s="10"/>
      <c r="X15" s="10"/>
      <c r="Y15" s="10"/>
      <c r="Z15" s="10"/>
      <c r="AA15" s="10"/>
    </row>
    <row r="16" spans="1:27" s="13" customFormat="1" ht="10.5" customHeight="1">
      <c r="A16" s="5">
        <v>9</v>
      </c>
      <c r="B16" s="2" t="s">
        <v>38</v>
      </c>
      <c r="C16" s="3" t="s">
        <v>28</v>
      </c>
      <c r="D16" s="7">
        <v>41806</v>
      </c>
      <c r="E16" s="14" t="s">
        <v>139</v>
      </c>
      <c r="F16" s="14" t="s">
        <v>140</v>
      </c>
      <c r="G16" s="5">
        <v>25</v>
      </c>
      <c r="H16" s="5">
        <v>25</v>
      </c>
      <c r="I16" s="8">
        <v>384.8</v>
      </c>
      <c r="J16" s="5">
        <v>8</v>
      </c>
      <c r="K16" s="5">
        <v>2</v>
      </c>
      <c r="L16" s="5">
        <v>6</v>
      </c>
      <c r="M16" s="8">
        <v>328.8</v>
      </c>
      <c r="N16" s="8">
        <v>86.8</v>
      </c>
      <c r="O16" s="8">
        <v>242</v>
      </c>
      <c r="P16" s="8">
        <f t="shared" si="1"/>
        <v>13914487.200000001</v>
      </c>
      <c r="Q16" s="8">
        <v>0</v>
      </c>
      <c r="R16" s="8">
        <v>0</v>
      </c>
      <c r="S16" s="8">
        <f t="shared" si="2"/>
        <v>556579.488</v>
      </c>
      <c r="T16" s="8">
        <v>0</v>
      </c>
      <c r="U16" s="10"/>
      <c r="V16" s="10"/>
      <c r="W16" s="10"/>
      <c r="X16" s="10"/>
      <c r="Y16" s="10"/>
      <c r="Z16" s="10"/>
      <c r="AA16" s="10"/>
    </row>
    <row r="17" spans="1:27" s="13" customFormat="1" ht="12" customHeight="1">
      <c r="A17" s="29"/>
      <c r="B17" s="33" t="s">
        <v>39</v>
      </c>
      <c r="C17" s="34"/>
      <c r="D17" s="34"/>
      <c r="E17" s="34"/>
      <c r="F17" s="35"/>
      <c r="G17" s="27">
        <f>G18+G19+G20+G21+G22+G23+G24+G25+G26+G27+G28+G29</f>
        <v>276</v>
      </c>
      <c r="H17" s="27">
        <f aca="true" t="shared" si="3" ref="H17:S17">H18+H19+H20+H21+H22+H23+H24+H25+H26+H27+H28+H29</f>
        <v>276</v>
      </c>
      <c r="I17" s="28">
        <f t="shared" si="3"/>
        <v>4823.1</v>
      </c>
      <c r="J17" s="27">
        <f t="shared" si="3"/>
        <v>93</v>
      </c>
      <c r="K17" s="27">
        <f t="shared" si="3"/>
        <v>35</v>
      </c>
      <c r="L17" s="27">
        <f t="shared" si="3"/>
        <v>62</v>
      </c>
      <c r="M17" s="28">
        <f t="shared" si="3"/>
        <v>4464.1</v>
      </c>
      <c r="N17" s="28">
        <f t="shared" si="3"/>
        <v>1707.5</v>
      </c>
      <c r="O17" s="28">
        <f t="shared" si="3"/>
        <v>2756.6</v>
      </c>
      <c r="P17" s="28">
        <f t="shared" si="3"/>
        <v>188916247.9</v>
      </c>
      <c r="Q17" s="30">
        <v>0</v>
      </c>
      <c r="R17" s="30">
        <v>0</v>
      </c>
      <c r="S17" s="28">
        <f t="shared" si="3"/>
        <v>7556649.915999999</v>
      </c>
      <c r="T17" s="30">
        <v>0</v>
      </c>
      <c r="U17" s="15"/>
      <c r="V17" s="10"/>
      <c r="W17" s="10"/>
      <c r="X17" s="10"/>
      <c r="Y17" s="10"/>
      <c r="Z17" s="10"/>
      <c r="AA17" s="10"/>
    </row>
    <row r="18" spans="1:27" s="13" customFormat="1" ht="11.25">
      <c r="A18" s="5">
        <v>10</v>
      </c>
      <c r="B18" s="2" t="s">
        <v>41</v>
      </c>
      <c r="C18" s="3" t="s">
        <v>28</v>
      </c>
      <c r="D18" s="7">
        <v>41806</v>
      </c>
      <c r="E18" s="14" t="s">
        <v>140</v>
      </c>
      <c r="F18" s="14" t="s">
        <v>141</v>
      </c>
      <c r="G18" s="5">
        <v>18</v>
      </c>
      <c r="H18" s="5">
        <v>18</v>
      </c>
      <c r="I18" s="8">
        <v>191.2</v>
      </c>
      <c r="J18" s="5">
        <v>6</v>
      </c>
      <c r="K18" s="5">
        <v>2</v>
      </c>
      <c r="L18" s="5">
        <v>4</v>
      </c>
      <c r="M18" s="8">
        <v>189.2</v>
      </c>
      <c r="N18" s="8">
        <v>62</v>
      </c>
      <c r="O18" s="8">
        <v>127.2</v>
      </c>
      <c r="P18" s="8">
        <f t="shared" si="1"/>
        <v>8006754.8</v>
      </c>
      <c r="Q18" s="8">
        <v>0</v>
      </c>
      <c r="R18" s="8">
        <v>0</v>
      </c>
      <c r="S18" s="8">
        <f t="shared" si="2"/>
        <v>320270.192</v>
      </c>
      <c r="T18" s="8">
        <v>0</v>
      </c>
      <c r="U18" s="10"/>
      <c r="V18" s="10"/>
      <c r="W18" s="10"/>
      <c r="X18" s="10"/>
      <c r="Y18" s="10"/>
      <c r="Z18" s="10"/>
      <c r="AA18" s="10"/>
    </row>
    <row r="19" spans="1:27" s="13" customFormat="1" ht="11.25">
      <c r="A19" s="5">
        <v>11</v>
      </c>
      <c r="B19" s="2" t="s">
        <v>42</v>
      </c>
      <c r="C19" s="3" t="s">
        <v>28</v>
      </c>
      <c r="D19" s="7">
        <v>41806</v>
      </c>
      <c r="E19" s="14" t="s">
        <v>140</v>
      </c>
      <c r="F19" s="14" t="s">
        <v>141</v>
      </c>
      <c r="G19" s="5">
        <v>6</v>
      </c>
      <c r="H19" s="5">
        <v>6</v>
      </c>
      <c r="I19" s="8">
        <v>220.2</v>
      </c>
      <c r="J19" s="5">
        <v>4</v>
      </c>
      <c r="K19" s="5">
        <v>2</v>
      </c>
      <c r="L19" s="5">
        <v>2</v>
      </c>
      <c r="M19" s="8">
        <v>218.2</v>
      </c>
      <c r="N19" s="8">
        <v>97.9</v>
      </c>
      <c r="O19" s="8">
        <v>120.3</v>
      </c>
      <c r="P19" s="8">
        <f t="shared" si="1"/>
        <v>9234005.799999999</v>
      </c>
      <c r="Q19" s="8">
        <v>0</v>
      </c>
      <c r="R19" s="8">
        <v>0</v>
      </c>
      <c r="S19" s="8">
        <f t="shared" si="2"/>
        <v>369360.23199999996</v>
      </c>
      <c r="T19" s="8">
        <v>0</v>
      </c>
      <c r="U19" s="10"/>
      <c r="V19" s="10"/>
      <c r="W19" s="10"/>
      <c r="X19" s="10"/>
      <c r="Y19" s="10"/>
      <c r="Z19" s="10"/>
      <c r="AA19" s="10"/>
    </row>
    <row r="20" spans="1:27" s="13" customFormat="1" ht="11.25">
      <c r="A20" s="5">
        <v>12</v>
      </c>
      <c r="B20" s="2" t="s">
        <v>43</v>
      </c>
      <c r="C20" s="3" t="s">
        <v>28</v>
      </c>
      <c r="D20" s="7">
        <v>41806</v>
      </c>
      <c r="E20" s="14" t="s">
        <v>140</v>
      </c>
      <c r="F20" s="14" t="s">
        <v>141</v>
      </c>
      <c r="G20" s="5">
        <v>29</v>
      </c>
      <c r="H20" s="5">
        <v>29</v>
      </c>
      <c r="I20" s="8">
        <v>542</v>
      </c>
      <c r="J20" s="5">
        <v>9</v>
      </c>
      <c r="K20" s="5">
        <v>5</v>
      </c>
      <c r="L20" s="5">
        <v>4</v>
      </c>
      <c r="M20" s="8">
        <v>461.2</v>
      </c>
      <c r="N20" s="8">
        <v>251.2</v>
      </c>
      <c r="O20" s="8">
        <v>210</v>
      </c>
      <c r="P20" s="8">
        <f t="shared" si="1"/>
        <v>19517522.8</v>
      </c>
      <c r="Q20" s="8">
        <v>0</v>
      </c>
      <c r="R20" s="8">
        <v>0</v>
      </c>
      <c r="S20" s="8">
        <f t="shared" si="2"/>
        <v>780700.912</v>
      </c>
      <c r="T20" s="8">
        <v>0</v>
      </c>
      <c r="U20" s="10"/>
      <c r="V20" s="10"/>
      <c r="W20" s="10"/>
      <c r="X20" s="10"/>
      <c r="Y20" s="10"/>
      <c r="Z20" s="10"/>
      <c r="AA20" s="10"/>
    </row>
    <row r="21" spans="1:27" s="13" customFormat="1" ht="11.25">
      <c r="A21" s="5">
        <v>13</v>
      </c>
      <c r="B21" s="2" t="s">
        <v>44</v>
      </c>
      <c r="C21" s="3" t="s">
        <v>28</v>
      </c>
      <c r="D21" s="7">
        <v>42648</v>
      </c>
      <c r="E21" s="14" t="s">
        <v>140</v>
      </c>
      <c r="F21" s="14" t="s">
        <v>141</v>
      </c>
      <c r="G21" s="5">
        <v>14</v>
      </c>
      <c r="H21" s="5">
        <v>14</v>
      </c>
      <c r="I21" s="8">
        <v>259</v>
      </c>
      <c r="J21" s="5">
        <v>6</v>
      </c>
      <c r="K21" s="5">
        <v>3</v>
      </c>
      <c r="L21" s="5">
        <v>3</v>
      </c>
      <c r="M21" s="8">
        <v>237.3</v>
      </c>
      <c r="N21" s="8">
        <v>122.2</v>
      </c>
      <c r="O21" s="8">
        <v>115.1</v>
      </c>
      <c r="P21" s="8">
        <f t="shared" si="1"/>
        <v>10042298.700000001</v>
      </c>
      <c r="Q21" s="8">
        <v>0</v>
      </c>
      <c r="R21" s="8">
        <v>0</v>
      </c>
      <c r="S21" s="8">
        <f t="shared" si="2"/>
        <v>401691.94800000003</v>
      </c>
      <c r="T21" s="8">
        <v>0</v>
      </c>
      <c r="U21" s="10"/>
      <c r="V21" s="10"/>
      <c r="W21" s="10"/>
      <c r="X21" s="10"/>
      <c r="Y21" s="10"/>
      <c r="Z21" s="10"/>
      <c r="AA21" s="10"/>
    </row>
    <row r="22" spans="1:27" s="13" customFormat="1" ht="11.25">
      <c r="A22" s="5">
        <v>14</v>
      </c>
      <c r="B22" s="2" t="s">
        <v>45</v>
      </c>
      <c r="C22" s="3" t="s">
        <v>28</v>
      </c>
      <c r="D22" s="7">
        <v>42563</v>
      </c>
      <c r="E22" s="14" t="s">
        <v>140</v>
      </c>
      <c r="F22" s="14" t="s">
        <v>141</v>
      </c>
      <c r="G22" s="5">
        <v>9</v>
      </c>
      <c r="H22" s="5">
        <v>9</v>
      </c>
      <c r="I22" s="8">
        <v>201.2</v>
      </c>
      <c r="J22" s="5">
        <v>6</v>
      </c>
      <c r="K22" s="5">
        <v>1</v>
      </c>
      <c r="L22" s="5">
        <v>5</v>
      </c>
      <c r="M22" s="8">
        <v>199.2</v>
      </c>
      <c r="N22" s="8">
        <v>49.8</v>
      </c>
      <c r="O22" s="8">
        <v>149.4</v>
      </c>
      <c r="P22" s="8">
        <f t="shared" si="1"/>
        <v>8429944.799999999</v>
      </c>
      <c r="Q22" s="8">
        <v>0</v>
      </c>
      <c r="R22" s="8">
        <v>0</v>
      </c>
      <c r="S22" s="8">
        <f t="shared" si="2"/>
        <v>337197.79199999996</v>
      </c>
      <c r="T22" s="8">
        <v>0</v>
      </c>
      <c r="U22" s="10"/>
      <c r="V22" s="10"/>
      <c r="W22" s="10"/>
      <c r="X22" s="10"/>
      <c r="Y22" s="10"/>
      <c r="Z22" s="10"/>
      <c r="AA22" s="10"/>
    </row>
    <row r="23" spans="1:27" s="13" customFormat="1" ht="11.25">
      <c r="A23" s="5">
        <v>15</v>
      </c>
      <c r="B23" s="2" t="s">
        <v>46</v>
      </c>
      <c r="C23" s="3" t="s">
        <v>28</v>
      </c>
      <c r="D23" s="7">
        <v>41806</v>
      </c>
      <c r="E23" s="14" t="s">
        <v>140</v>
      </c>
      <c r="F23" s="14" t="s">
        <v>141</v>
      </c>
      <c r="G23" s="5">
        <v>21</v>
      </c>
      <c r="H23" s="5">
        <v>21</v>
      </c>
      <c r="I23" s="8">
        <v>380.4</v>
      </c>
      <c r="J23" s="5">
        <v>7</v>
      </c>
      <c r="K23" s="5">
        <v>3</v>
      </c>
      <c r="L23" s="5">
        <v>4</v>
      </c>
      <c r="M23" s="8">
        <v>378.4</v>
      </c>
      <c r="N23" s="8">
        <v>157.2</v>
      </c>
      <c r="O23" s="8">
        <v>221.2</v>
      </c>
      <c r="P23" s="8">
        <f>M23*42319</f>
        <v>16013509.6</v>
      </c>
      <c r="Q23" s="8">
        <v>0</v>
      </c>
      <c r="R23" s="8">
        <v>0</v>
      </c>
      <c r="S23" s="8">
        <f t="shared" si="2"/>
        <v>640540.384</v>
      </c>
      <c r="T23" s="8">
        <v>0</v>
      </c>
      <c r="U23" s="10"/>
      <c r="V23" s="10"/>
      <c r="W23" s="10"/>
      <c r="X23" s="10"/>
      <c r="Y23" s="10"/>
      <c r="Z23" s="10"/>
      <c r="AA23" s="10"/>
    </row>
    <row r="24" spans="1:27" s="13" customFormat="1" ht="11.25">
      <c r="A24" s="5">
        <v>16</v>
      </c>
      <c r="B24" s="2" t="s">
        <v>47</v>
      </c>
      <c r="C24" s="3" t="s">
        <v>28</v>
      </c>
      <c r="D24" s="7">
        <v>41806</v>
      </c>
      <c r="E24" s="14" t="s">
        <v>140</v>
      </c>
      <c r="F24" s="14" t="s">
        <v>141</v>
      </c>
      <c r="G24" s="5">
        <v>26</v>
      </c>
      <c r="H24" s="5">
        <v>26</v>
      </c>
      <c r="I24" s="8">
        <v>631.8</v>
      </c>
      <c r="J24" s="5">
        <v>12</v>
      </c>
      <c r="K24" s="5">
        <v>4</v>
      </c>
      <c r="L24" s="5">
        <v>8</v>
      </c>
      <c r="M24" s="8">
        <v>566.8</v>
      </c>
      <c r="N24" s="8">
        <v>188.6</v>
      </c>
      <c r="O24" s="8">
        <v>378.2</v>
      </c>
      <c r="P24" s="8">
        <f t="shared" si="1"/>
        <v>23986409.2</v>
      </c>
      <c r="Q24" s="8">
        <v>0</v>
      </c>
      <c r="R24" s="8">
        <v>0</v>
      </c>
      <c r="S24" s="8">
        <f t="shared" si="2"/>
        <v>959456.368</v>
      </c>
      <c r="T24" s="8">
        <v>0</v>
      </c>
      <c r="U24" s="10"/>
      <c r="V24" s="10"/>
      <c r="W24" s="10"/>
      <c r="X24" s="10"/>
      <c r="Y24" s="10"/>
      <c r="Z24" s="10"/>
      <c r="AA24" s="10"/>
    </row>
    <row r="25" spans="1:27" s="13" customFormat="1" ht="11.25">
      <c r="A25" s="5">
        <v>17</v>
      </c>
      <c r="B25" s="2" t="s">
        <v>48</v>
      </c>
      <c r="C25" s="3" t="s">
        <v>28</v>
      </c>
      <c r="D25" s="7">
        <v>41806</v>
      </c>
      <c r="E25" s="14" t="s">
        <v>140</v>
      </c>
      <c r="F25" s="14" t="s">
        <v>141</v>
      </c>
      <c r="G25" s="5">
        <v>17</v>
      </c>
      <c r="H25" s="5">
        <v>17</v>
      </c>
      <c r="I25" s="8">
        <v>359.9</v>
      </c>
      <c r="J25" s="5">
        <v>7</v>
      </c>
      <c r="K25" s="5">
        <v>0</v>
      </c>
      <c r="L25" s="5">
        <v>7</v>
      </c>
      <c r="M25" s="8">
        <v>357.9</v>
      </c>
      <c r="N25" s="8">
        <v>0</v>
      </c>
      <c r="O25" s="8">
        <v>357.9</v>
      </c>
      <c r="P25" s="8">
        <f t="shared" si="1"/>
        <v>15145970.1</v>
      </c>
      <c r="Q25" s="8">
        <v>0</v>
      </c>
      <c r="R25" s="8">
        <v>0</v>
      </c>
      <c r="S25" s="8">
        <f t="shared" si="2"/>
        <v>605838.804</v>
      </c>
      <c r="T25" s="8">
        <v>0</v>
      </c>
      <c r="U25" s="10"/>
      <c r="V25" s="10"/>
      <c r="W25" s="10"/>
      <c r="X25" s="10"/>
      <c r="Y25" s="10"/>
      <c r="Z25" s="10"/>
      <c r="AA25" s="10"/>
    </row>
    <row r="26" spans="1:27" s="13" customFormat="1" ht="11.25">
      <c r="A26" s="5">
        <v>18</v>
      </c>
      <c r="B26" s="2" t="s">
        <v>49</v>
      </c>
      <c r="C26" s="3" t="s">
        <v>28</v>
      </c>
      <c r="D26" s="7">
        <v>41806</v>
      </c>
      <c r="E26" s="14" t="s">
        <v>140</v>
      </c>
      <c r="F26" s="14" t="s">
        <v>141</v>
      </c>
      <c r="G26" s="5">
        <v>29</v>
      </c>
      <c r="H26" s="5">
        <v>29</v>
      </c>
      <c r="I26" s="8">
        <v>440.8</v>
      </c>
      <c r="J26" s="5">
        <v>8</v>
      </c>
      <c r="K26" s="5">
        <v>2</v>
      </c>
      <c r="L26" s="5">
        <v>6</v>
      </c>
      <c r="M26" s="8">
        <v>438.8</v>
      </c>
      <c r="N26" s="8">
        <v>98.5</v>
      </c>
      <c r="O26" s="8">
        <v>340.3</v>
      </c>
      <c r="P26" s="8">
        <f t="shared" si="1"/>
        <v>18569577.2</v>
      </c>
      <c r="Q26" s="8">
        <v>0</v>
      </c>
      <c r="R26" s="8">
        <v>0</v>
      </c>
      <c r="S26" s="8">
        <f t="shared" si="2"/>
        <v>742783.088</v>
      </c>
      <c r="T26" s="8">
        <v>0</v>
      </c>
      <c r="U26" s="4"/>
      <c r="V26" s="4"/>
      <c r="W26" s="10"/>
      <c r="X26" s="10"/>
      <c r="Y26" s="10"/>
      <c r="Z26" s="10"/>
      <c r="AA26" s="10"/>
    </row>
    <row r="27" spans="1:27" s="13" customFormat="1" ht="11.25">
      <c r="A27" s="5">
        <v>19</v>
      </c>
      <c r="B27" s="2" t="s">
        <v>50</v>
      </c>
      <c r="C27" s="3" t="s">
        <v>28</v>
      </c>
      <c r="D27" s="7">
        <v>41806</v>
      </c>
      <c r="E27" s="14" t="s">
        <v>140</v>
      </c>
      <c r="F27" s="14" t="s">
        <v>141</v>
      </c>
      <c r="G27" s="5">
        <v>55</v>
      </c>
      <c r="H27" s="5">
        <v>55</v>
      </c>
      <c r="I27" s="8">
        <v>662.6</v>
      </c>
      <c r="J27" s="5">
        <v>12</v>
      </c>
      <c r="K27" s="5">
        <v>3</v>
      </c>
      <c r="L27" s="5">
        <v>9</v>
      </c>
      <c r="M27" s="8">
        <v>562</v>
      </c>
      <c r="N27" s="8">
        <v>141.6</v>
      </c>
      <c r="O27" s="8">
        <v>420.4</v>
      </c>
      <c r="P27" s="8">
        <f t="shared" si="1"/>
        <v>23783278</v>
      </c>
      <c r="Q27" s="8">
        <v>0</v>
      </c>
      <c r="R27" s="8">
        <v>0</v>
      </c>
      <c r="S27" s="8">
        <f t="shared" si="2"/>
        <v>951331.12</v>
      </c>
      <c r="T27" s="8">
        <v>0</v>
      </c>
      <c r="U27" s="4"/>
      <c r="V27" s="4"/>
      <c r="W27" s="10"/>
      <c r="X27" s="10"/>
      <c r="Y27" s="10"/>
      <c r="Z27" s="10"/>
      <c r="AA27" s="10"/>
    </row>
    <row r="28" spans="1:27" s="13" customFormat="1" ht="11.25">
      <c r="A28" s="5">
        <v>20</v>
      </c>
      <c r="B28" s="2" t="s">
        <v>52</v>
      </c>
      <c r="C28" s="3" t="s">
        <v>28</v>
      </c>
      <c r="D28" s="7">
        <v>41806</v>
      </c>
      <c r="E28" s="14" t="s">
        <v>140</v>
      </c>
      <c r="F28" s="14" t="s">
        <v>141</v>
      </c>
      <c r="G28" s="5">
        <v>29</v>
      </c>
      <c r="H28" s="5">
        <v>29</v>
      </c>
      <c r="I28" s="8">
        <v>442.1</v>
      </c>
      <c r="J28" s="5">
        <v>8</v>
      </c>
      <c r="K28" s="5">
        <v>3</v>
      </c>
      <c r="L28" s="5">
        <v>9</v>
      </c>
      <c r="M28" s="8">
        <v>413</v>
      </c>
      <c r="N28" s="8">
        <v>153.3</v>
      </c>
      <c r="O28" s="8">
        <v>259.7</v>
      </c>
      <c r="P28" s="8">
        <f t="shared" si="1"/>
        <v>17477747</v>
      </c>
      <c r="Q28" s="8">
        <v>0</v>
      </c>
      <c r="R28" s="8">
        <v>0</v>
      </c>
      <c r="S28" s="8">
        <f t="shared" si="2"/>
        <v>699109.88</v>
      </c>
      <c r="T28" s="8">
        <v>0</v>
      </c>
      <c r="U28" s="16"/>
      <c r="V28" s="16"/>
      <c r="W28" s="10"/>
      <c r="X28" s="10"/>
      <c r="Y28" s="10"/>
      <c r="Z28" s="10"/>
      <c r="AA28" s="10"/>
    </row>
    <row r="29" spans="1:27" s="13" customFormat="1" ht="11.25">
      <c r="A29" s="5">
        <v>21</v>
      </c>
      <c r="B29" s="2" t="s">
        <v>51</v>
      </c>
      <c r="C29" s="3" t="s">
        <v>28</v>
      </c>
      <c r="D29" s="7">
        <v>41806</v>
      </c>
      <c r="E29" s="14" t="s">
        <v>140</v>
      </c>
      <c r="F29" s="14" t="s">
        <v>141</v>
      </c>
      <c r="G29" s="5">
        <v>23</v>
      </c>
      <c r="H29" s="5">
        <v>23</v>
      </c>
      <c r="I29" s="8">
        <v>491.9</v>
      </c>
      <c r="J29" s="5">
        <v>8</v>
      </c>
      <c r="K29" s="5">
        <v>7</v>
      </c>
      <c r="L29" s="5">
        <v>1</v>
      </c>
      <c r="M29" s="8">
        <v>442.1</v>
      </c>
      <c r="N29" s="8">
        <v>385.2</v>
      </c>
      <c r="O29" s="8">
        <v>56.9</v>
      </c>
      <c r="P29" s="8">
        <f t="shared" si="1"/>
        <v>18709229.900000002</v>
      </c>
      <c r="Q29" s="8">
        <v>0</v>
      </c>
      <c r="R29" s="8">
        <v>0</v>
      </c>
      <c r="S29" s="8">
        <f t="shared" si="2"/>
        <v>748369.1960000001</v>
      </c>
      <c r="T29" s="8">
        <v>0</v>
      </c>
      <c r="U29" s="10"/>
      <c r="V29" s="10"/>
      <c r="W29" s="10"/>
      <c r="X29" s="10"/>
      <c r="Y29" s="10"/>
      <c r="Z29" s="10"/>
      <c r="AA29" s="10"/>
    </row>
    <row r="30" spans="1:27" s="13" customFormat="1" ht="10.5">
      <c r="A30" s="29"/>
      <c r="B30" s="44" t="s">
        <v>53</v>
      </c>
      <c r="C30" s="44"/>
      <c r="D30" s="44"/>
      <c r="E30" s="44"/>
      <c r="F30" s="44"/>
      <c r="G30" s="27">
        <f>G31+G32+G33+G34+G35+G36+G37+G38+G39+G40+G41+G42+G43+G44+G45+G46+G47</f>
        <v>343</v>
      </c>
      <c r="H30" s="27">
        <f aca="true" t="shared" si="4" ref="H30:S30">H31+H32+H33+H34+H35+H36+H37+H38+H39+H40+H41+H42+H43+H44+H45+H46+H47</f>
        <v>343</v>
      </c>
      <c r="I30" s="28">
        <f t="shared" si="4"/>
        <v>8085.700000000001</v>
      </c>
      <c r="J30" s="27">
        <f t="shared" si="4"/>
        <v>160</v>
      </c>
      <c r="K30" s="27">
        <f t="shared" si="4"/>
        <v>126</v>
      </c>
      <c r="L30" s="27">
        <f t="shared" si="4"/>
        <v>34</v>
      </c>
      <c r="M30" s="28">
        <f t="shared" si="4"/>
        <v>7532.799999999999</v>
      </c>
      <c r="N30" s="28">
        <f t="shared" si="4"/>
        <v>5944.8</v>
      </c>
      <c r="O30" s="28">
        <f t="shared" si="4"/>
        <v>1588.0000000000002</v>
      </c>
      <c r="P30" s="28">
        <f t="shared" si="4"/>
        <v>318780563.2</v>
      </c>
      <c r="Q30" s="30">
        <v>0</v>
      </c>
      <c r="R30" s="30">
        <v>0</v>
      </c>
      <c r="S30" s="28">
        <f t="shared" si="4"/>
        <v>12751222.528000003</v>
      </c>
      <c r="T30" s="30">
        <v>0</v>
      </c>
      <c r="U30" s="10"/>
      <c r="V30" s="10"/>
      <c r="W30" s="10"/>
      <c r="X30" s="10"/>
      <c r="Y30" s="10"/>
      <c r="Z30" s="10"/>
      <c r="AA30" s="10"/>
    </row>
    <row r="31" spans="1:27" s="13" customFormat="1" ht="12">
      <c r="A31" s="5">
        <v>22</v>
      </c>
      <c r="B31" s="2" t="s">
        <v>54</v>
      </c>
      <c r="C31" s="3" t="s">
        <v>28</v>
      </c>
      <c r="D31" s="7">
        <v>42537</v>
      </c>
      <c r="E31" s="14" t="s">
        <v>141</v>
      </c>
      <c r="F31" s="14" t="s">
        <v>142</v>
      </c>
      <c r="G31" s="5">
        <v>11</v>
      </c>
      <c r="H31" s="5">
        <v>11</v>
      </c>
      <c r="I31" s="8">
        <v>229.1</v>
      </c>
      <c r="J31" s="5">
        <v>5</v>
      </c>
      <c r="K31" s="5">
        <v>2</v>
      </c>
      <c r="L31" s="5">
        <v>3</v>
      </c>
      <c r="M31" s="8">
        <v>227.1</v>
      </c>
      <c r="N31" s="8">
        <v>87.6</v>
      </c>
      <c r="O31" s="8">
        <v>139.5</v>
      </c>
      <c r="P31" s="8">
        <f t="shared" si="1"/>
        <v>9610644.9</v>
      </c>
      <c r="Q31" s="8">
        <v>0</v>
      </c>
      <c r="R31" s="8">
        <v>0</v>
      </c>
      <c r="S31" s="8">
        <f t="shared" si="2"/>
        <v>384425.79600000003</v>
      </c>
      <c r="T31" s="8">
        <v>0</v>
      </c>
      <c r="U31" s="17"/>
      <c r="V31" s="17"/>
      <c r="W31" s="17"/>
      <c r="X31" s="17"/>
      <c r="Y31" s="16"/>
      <c r="Z31" s="10"/>
      <c r="AA31" s="10"/>
    </row>
    <row r="32" spans="1:27" s="13" customFormat="1" ht="11.25">
      <c r="A32" s="5">
        <v>23</v>
      </c>
      <c r="B32" s="2" t="s">
        <v>55</v>
      </c>
      <c r="C32" s="3" t="s">
        <v>28</v>
      </c>
      <c r="D32" s="7">
        <v>42563</v>
      </c>
      <c r="E32" s="14" t="s">
        <v>141</v>
      </c>
      <c r="F32" s="14" t="s">
        <v>142</v>
      </c>
      <c r="G32" s="5">
        <v>15</v>
      </c>
      <c r="H32" s="5">
        <v>15</v>
      </c>
      <c r="I32" s="8">
        <v>230.2</v>
      </c>
      <c r="J32" s="5">
        <v>4</v>
      </c>
      <c r="K32" s="5">
        <v>2</v>
      </c>
      <c r="L32" s="5">
        <v>2</v>
      </c>
      <c r="M32" s="8">
        <v>227.2</v>
      </c>
      <c r="N32" s="8">
        <v>114.1</v>
      </c>
      <c r="O32" s="8">
        <v>113.1</v>
      </c>
      <c r="P32" s="8">
        <f t="shared" si="1"/>
        <v>9614876.799999999</v>
      </c>
      <c r="Q32" s="8">
        <v>0</v>
      </c>
      <c r="R32" s="8">
        <v>0</v>
      </c>
      <c r="S32" s="8">
        <f t="shared" si="2"/>
        <v>384595.072</v>
      </c>
      <c r="T32" s="8">
        <v>0</v>
      </c>
      <c r="U32" s="16"/>
      <c r="V32" s="16"/>
      <c r="W32" s="16"/>
      <c r="X32" s="16"/>
      <c r="Y32" s="16"/>
      <c r="Z32" s="10"/>
      <c r="AA32" s="10"/>
    </row>
    <row r="33" spans="1:27" s="13" customFormat="1" ht="11.25">
      <c r="A33" s="5">
        <v>24</v>
      </c>
      <c r="B33" s="2" t="s">
        <v>56</v>
      </c>
      <c r="C33" s="3" t="s">
        <v>28</v>
      </c>
      <c r="D33" s="7">
        <v>42563</v>
      </c>
      <c r="E33" s="14" t="s">
        <v>141</v>
      </c>
      <c r="F33" s="14" t="s">
        <v>142</v>
      </c>
      <c r="G33" s="5">
        <v>5</v>
      </c>
      <c r="H33" s="5">
        <v>5</v>
      </c>
      <c r="I33" s="8">
        <v>104</v>
      </c>
      <c r="J33" s="5">
        <v>2</v>
      </c>
      <c r="K33" s="5">
        <v>0</v>
      </c>
      <c r="L33" s="5">
        <v>2</v>
      </c>
      <c r="M33" s="8">
        <v>102</v>
      </c>
      <c r="N33" s="8">
        <v>0</v>
      </c>
      <c r="O33" s="8">
        <v>102</v>
      </c>
      <c r="P33" s="8">
        <f t="shared" si="1"/>
        <v>4316538</v>
      </c>
      <c r="Q33" s="8">
        <v>0</v>
      </c>
      <c r="R33" s="8">
        <v>0</v>
      </c>
      <c r="S33" s="8">
        <f t="shared" si="2"/>
        <v>172661.52</v>
      </c>
      <c r="T33" s="8">
        <v>0</v>
      </c>
      <c r="U33" s="16"/>
      <c r="V33" s="16"/>
      <c r="W33" s="16"/>
      <c r="X33" s="16"/>
      <c r="Y33" s="16"/>
      <c r="Z33" s="10"/>
      <c r="AA33" s="10"/>
    </row>
    <row r="34" spans="1:27" s="13" customFormat="1" ht="11.25">
      <c r="A34" s="5">
        <v>25</v>
      </c>
      <c r="B34" s="2" t="s">
        <v>57</v>
      </c>
      <c r="C34" s="3" t="s">
        <v>28</v>
      </c>
      <c r="D34" s="7">
        <v>42563</v>
      </c>
      <c r="E34" s="14" t="s">
        <v>141</v>
      </c>
      <c r="F34" s="14" t="s">
        <v>142</v>
      </c>
      <c r="G34" s="5">
        <v>4</v>
      </c>
      <c r="H34" s="5">
        <v>4</v>
      </c>
      <c r="I34" s="8">
        <v>95.8</v>
      </c>
      <c r="J34" s="5">
        <v>3</v>
      </c>
      <c r="K34" s="5">
        <v>3</v>
      </c>
      <c r="L34" s="5">
        <v>0</v>
      </c>
      <c r="M34" s="8">
        <v>93.6</v>
      </c>
      <c r="N34" s="8">
        <v>93.6</v>
      </c>
      <c r="O34" s="8">
        <v>0</v>
      </c>
      <c r="P34" s="8">
        <f t="shared" si="1"/>
        <v>3961058.4</v>
      </c>
      <c r="Q34" s="8">
        <v>0</v>
      </c>
      <c r="R34" s="8">
        <v>0</v>
      </c>
      <c r="S34" s="8">
        <f t="shared" si="2"/>
        <v>158442.336</v>
      </c>
      <c r="T34" s="8">
        <v>0</v>
      </c>
      <c r="U34" s="16"/>
      <c r="V34" s="16"/>
      <c r="W34" s="16"/>
      <c r="X34" s="16"/>
      <c r="Y34" s="16"/>
      <c r="Z34" s="10"/>
      <c r="AA34" s="10"/>
    </row>
    <row r="35" spans="1:27" s="13" customFormat="1" ht="11.25">
      <c r="A35" s="5">
        <v>26</v>
      </c>
      <c r="B35" s="2" t="s">
        <v>58</v>
      </c>
      <c r="C35" s="3" t="s">
        <v>28</v>
      </c>
      <c r="D35" s="7">
        <v>42279</v>
      </c>
      <c r="E35" s="14" t="s">
        <v>141</v>
      </c>
      <c r="F35" s="14" t="s">
        <v>142</v>
      </c>
      <c r="G35" s="5">
        <v>17</v>
      </c>
      <c r="H35" s="5">
        <v>17</v>
      </c>
      <c r="I35" s="8">
        <v>592.7</v>
      </c>
      <c r="J35" s="5">
        <v>10</v>
      </c>
      <c r="K35" s="5">
        <v>6</v>
      </c>
      <c r="L35" s="5">
        <v>4</v>
      </c>
      <c r="M35" s="8">
        <v>581.7</v>
      </c>
      <c r="N35" s="8">
        <v>416.4</v>
      </c>
      <c r="O35" s="8">
        <v>165.3</v>
      </c>
      <c r="P35" s="8">
        <f t="shared" si="1"/>
        <v>24616962.3</v>
      </c>
      <c r="Q35" s="8">
        <v>0</v>
      </c>
      <c r="R35" s="8">
        <v>0</v>
      </c>
      <c r="S35" s="8">
        <f t="shared" si="2"/>
        <v>984678.4920000001</v>
      </c>
      <c r="T35" s="8">
        <v>0</v>
      </c>
      <c r="U35" s="16"/>
      <c r="V35" s="16"/>
      <c r="W35" s="16"/>
      <c r="X35" s="16"/>
      <c r="Y35" s="16"/>
      <c r="Z35" s="10"/>
      <c r="AA35" s="10"/>
    </row>
    <row r="36" spans="1:27" s="13" customFormat="1" ht="11.25">
      <c r="A36" s="5">
        <v>27</v>
      </c>
      <c r="B36" s="2" t="s">
        <v>59</v>
      </c>
      <c r="C36" s="3" t="s">
        <v>28</v>
      </c>
      <c r="D36" s="7">
        <v>42279</v>
      </c>
      <c r="E36" s="14" t="s">
        <v>141</v>
      </c>
      <c r="F36" s="14" t="s">
        <v>142</v>
      </c>
      <c r="G36" s="5">
        <v>27</v>
      </c>
      <c r="H36" s="5">
        <v>27</v>
      </c>
      <c r="I36" s="8">
        <v>459.7</v>
      </c>
      <c r="J36" s="5">
        <v>8</v>
      </c>
      <c r="K36" s="5">
        <v>5</v>
      </c>
      <c r="L36" s="5">
        <v>3</v>
      </c>
      <c r="M36" s="8">
        <v>457.6</v>
      </c>
      <c r="N36" s="8">
        <v>289.8</v>
      </c>
      <c r="O36" s="8">
        <v>167.8</v>
      </c>
      <c r="P36" s="8">
        <f t="shared" si="1"/>
        <v>19365174.400000002</v>
      </c>
      <c r="Q36" s="8">
        <v>0</v>
      </c>
      <c r="R36" s="8">
        <v>0</v>
      </c>
      <c r="S36" s="8">
        <f t="shared" si="2"/>
        <v>774606.9760000001</v>
      </c>
      <c r="T36" s="8">
        <v>0</v>
      </c>
      <c r="U36" s="16"/>
      <c r="V36" s="16"/>
      <c r="W36" s="16"/>
      <c r="X36" s="16"/>
      <c r="Y36" s="16"/>
      <c r="Z36" s="10"/>
      <c r="AA36" s="10"/>
    </row>
    <row r="37" spans="1:27" s="13" customFormat="1" ht="11.25">
      <c r="A37" s="5">
        <v>28</v>
      </c>
      <c r="B37" s="2" t="s">
        <v>60</v>
      </c>
      <c r="C37" s="3" t="s">
        <v>28</v>
      </c>
      <c r="D37" s="7">
        <v>42279</v>
      </c>
      <c r="E37" s="14" t="s">
        <v>141</v>
      </c>
      <c r="F37" s="14" t="s">
        <v>142</v>
      </c>
      <c r="G37" s="5">
        <v>19</v>
      </c>
      <c r="H37" s="5">
        <v>19</v>
      </c>
      <c r="I37" s="8">
        <v>686.6</v>
      </c>
      <c r="J37" s="5">
        <v>18</v>
      </c>
      <c r="K37" s="5">
        <v>17</v>
      </c>
      <c r="L37" s="5">
        <v>1</v>
      </c>
      <c r="M37" s="8">
        <v>684</v>
      </c>
      <c r="N37" s="8">
        <v>655.4</v>
      </c>
      <c r="O37" s="8">
        <v>28.6</v>
      </c>
      <c r="P37" s="8">
        <f t="shared" si="1"/>
        <v>28946196</v>
      </c>
      <c r="Q37" s="8">
        <v>0</v>
      </c>
      <c r="R37" s="8">
        <v>0</v>
      </c>
      <c r="S37" s="8">
        <f t="shared" si="2"/>
        <v>1157847.84</v>
      </c>
      <c r="T37" s="8">
        <v>0</v>
      </c>
      <c r="U37" s="16"/>
      <c r="V37" s="16"/>
      <c r="W37" s="16"/>
      <c r="X37" s="16"/>
      <c r="Y37" s="16"/>
      <c r="Z37" s="10"/>
      <c r="AA37" s="10"/>
    </row>
    <row r="38" spans="1:27" s="13" customFormat="1" ht="11.25">
      <c r="A38" s="5">
        <v>29</v>
      </c>
      <c r="B38" s="2" t="s">
        <v>61</v>
      </c>
      <c r="C38" s="3" t="s">
        <v>28</v>
      </c>
      <c r="D38" s="7">
        <v>42648</v>
      </c>
      <c r="E38" s="14" t="s">
        <v>141</v>
      </c>
      <c r="F38" s="14" t="s">
        <v>142</v>
      </c>
      <c r="G38" s="5">
        <v>32</v>
      </c>
      <c r="H38" s="5">
        <v>32</v>
      </c>
      <c r="I38" s="8">
        <v>705.9</v>
      </c>
      <c r="J38" s="5">
        <v>16</v>
      </c>
      <c r="K38" s="5">
        <v>11</v>
      </c>
      <c r="L38" s="5">
        <v>5</v>
      </c>
      <c r="M38" s="8">
        <v>644.2</v>
      </c>
      <c r="N38" s="8">
        <v>431.1</v>
      </c>
      <c r="O38" s="8">
        <v>213.1</v>
      </c>
      <c r="P38" s="8">
        <f t="shared" si="1"/>
        <v>27261899.8</v>
      </c>
      <c r="Q38" s="8">
        <v>0</v>
      </c>
      <c r="R38" s="8">
        <v>0</v>
      </c>
      <c r="S38" s="8">
        <f t="shared" si="2"/>
        <v>1090475.992</v>
      </c>
      <c r="T38" s="8">
        <v>0</v>
      </c>
      <c r="U38" s="16"/>
      <c r="V38" s="16"/>
      <c r="W38" s="16"/>
      <c r="X38" s="16"/>
      <c r="Y38" s="16"/>
      <c r="Z38" s="10"/>
      <c r="AA38" s="10"/>
    </row>
    <row r="39" spans="1:27" s="13" customFormat="1" ht="11.25">
      <c r="A39" s="5">
        <v>30</v>
      </c>
      <c r="B39" s="2" t="s">
        <v>62</v>
      </c>
      <c r="C39" s="3" t="s">
        <v>28</v>
      </c>
      <c r="D39" s="7">
        <v>42648</v>
      </c>
      <c r="E39" s="14" t="s">
        <v>141</v>
      </c>
      <c r="F39" s="14" t="s">
        <v>142</v>
      </c>
      <c r="G39" s="5">
        <v>29</v>
      </c>
      <c r="H39" s="5">
        <v>29</v>
      </c>
      <c r="I39" s="8">
        <v>718.4</v>
      </c>
      <c r="J39" s="5">
        <v>17</v>
      </c>
      <c r="K39" s="5">
        <v>17</v>
      </c>
      <c r="L39" s="5">
        <v>0</v>
      </c>
      <c r="M39" s="8">
        <v>677.7</v>
      </c>
      <c r="N39" s="8">
        <v>677.7</v>
      </c>
      <c r="O39" s="8">
        <v>0</v>
      </c>
      <c r="P39" s="8">
        <f t="shared" si="1"/>
        <v>28679586.3</v>
      </c>
      <c r="Q39" s="8">
        <v>0</v>
      </c>
      <c r="R39" s="8">
        <v>0</v>
      </c>
      <c r="S39" s="8">
        <f t="shared" si="2"/>
        <v>1147183.452</v>
      </c>
      <c r="T39" s="8">
        <v>0</v>
      </c>
      <c r="U39" s="16"/>
      <c r="V39" s="16"/>
      <c r="W39" s="16"/>
      <c r="X39" s="16"/>
      <c r="Y39" s="16"/>
      <c r="Z39" s="10"/>
      <c r="AA39" s="10"/>
    </row>
    <row r="40" spans="1:27" s="13" customFormat="1" ht="11.25">
      <c r="A40" s="5">
        <v>31</v>
      </c>
      <c r="B40" s="2" t="s">
        <v>63</v>
      </c>
      <c r="C40" s="3" t="s">
        <v>28</v>
      </c>
      <c r="D40" s="7">
        <v>42648</v>
      </c>
      <c r="E40" s="14" t="s">
        <v>141</v>
      </c>
      <c r="F40" s="14" t="s">
        <v>142</v>
      </c>
      <c r="G40" s="5">
        <v>30</v>
      </c>
      <c r="H40" s="5">
        <v>30</v>
      </c>
      <c r="I40" s="8">
        <v>695.7</v>
      </c>
      <c r="J40" s="5">
        <v>16</v>
      </c>
      <c r="K40" s="5">
        <v>15</v>
      </c>
      <c r="L40" s="5">
        <v>1</v>
      </c>
      <c r="M40" s="8">
        <v>638.4</v>
      </c>
      <c r="N40" s="8">
        <v>598.2</v>
      </c>
      <c r="O40" s="8">
        <v>40.2</v>
      </c>
      <c r="P40" s="8">
        <f t="shared" si="1"/>
        <v>27016449.599999998</v>
      </c>
      <c r="Q40" s="8">
        <v>0</v>
      </c>
      <c r="R40" s="8">
        <v>0</v>
      </c>
      <c r="S40" s="8">
        <f t="shared" si="2"/>
        <v>1080657.984</v>
      </c>
      <c r="T40" s="8">
        <v>0</v>
      </c>
      <c r="U40" s="16"/>
      <c r="V40" s="16"/>
      <c r="W40" s="16"/>
      <c r="X40" s="16"/>
      <c r="Y40" s="16"/>
      <c r="Z40" s="10"/>
      <c r="AA40" s="10"/>
    </row>
    <row r="41" spans="1:27" s="13" customFormat="1" ht="11.25">
      <c r="A41" s="5">
        <v>32</v>
      </c>
      <c r="B41" s="2" t="s">
        <v>64</v>
      </c>
      <c r="C41" s="3" t="s">
        <v>28</v>
      </c>
      <c r="D41" s="7">
        <v>41806</v>
      </c>
      <c r="E41" s="14" t="s">
        <v>141</v>
      </c>
      <c r="F41" s="14" t="s">
        <v>142</v>
      </c>
      <c r="G41" s="5">
        <v>30</v>
      </c>
      <c r="H41" s="5">
        <v>30</v>
      </c>
      <c r="I41" s="8">
        <v>643.7</v>
      </c>
      <c r="J41" s="5">
        <v>12</v>
      </c>
      <c r="K41" s="5">
        <v>9</v>
      </c>
      <c r="L41" s="5">
        <v>3</v>
      </c>
      <c r="M41" s="8">
        <v>641.7</v>
      </c>
      <c r="N41" s="8">
        <v>483.7</v>
      </c>
      <c r="O41" s="8">
        <v>158</v>
      </c>
      <c r="P41" s="8">
        <f t="shared" si="1"/>
        <v>27156102.3</v>
      </c>
      <c r="Q41" s="8">
        <v>0</v>
      </c>
      <c r="R41" s="8">
        <v>0</v>
      </c>
      <c r="S41" s="8">
        <f t="shared" si="2"/>
        <v>1086244.092</v>
      </c>
      <c r="T41" s="8">
        <v>0</v>
      </c>
      <c r="U41" s="16"/>
      <c r="V41" s="16"/>
      <c r="W41" s="16"/>
      <c r="X41" s="16"/>
      <c r="Y41" s="16"/>
      <c r="Z41" s="10"/>
      <c r="AA41" s="10"/>
    </row>
    <row r="42" spans="1:27" s="13" customFormat="1" ht="11.25">
      <c r="A42" s="5">
        <v>33</v>
      </c>
      <c r="B42" s="2" t="s">
        <v>65</v>
      </c>
      <c r="C42" s="3" t="s">
        <v>28</v>
      </c>
      <c r="D42" s="7">
        <v>42563</v>
      </c>
      <c r="E42" s="14" t="s">
        <v>141</v>
      </c>
      <c r="F42" s="14" t="s">
        <v>142</v>
      </c>
      <c r="G42" s="5">
        <v>8</v>
      </c>
      <c r="H42" s="5">
        <v>8</v>
      </c>
      <c r="I42" s="8">
        <v>107</v>
      </c>
      <c r="J42" s="5">
        <v>3</v>
      </c>
      <c r="K42" s="5">
        <v>0</v>
      </c>
      <c r="L42" s="5">
        <v>3</v>
      </c>
      <c r="M42" s="8">
        <v>105</v>
      </c>
      <c r="N42" s="8">
        <v>0</v>
      </c>
      <c r="O42" s="8">
        <v>105</v>
      </c>
      <c r="P42" s="8">
        <f t="shared" si="1"/>
        <v>4443495</v>
      </c>
      <c r="Q42" s="8">
        <v>0</v>
      </c>
      <c r="R42" s="8">
        <v>0</v>
      </c>
      <c r="S42" s="8">
        <f t="shared" si="2"/>
        <v>177739.80000000002</v>
      </c>
      <c r="T42" s="8">
        <v>0</v>
      </c>
      <c r="U42" s="16"/>
      <c r="V42" s="16"/>
      <c r="W42" s="16"/>
      <c r="X42" s="16"/>
      <c r="Y42" s="16"/>
      <c r="Z42" s="10"/>
      <c r="AA42" s="10"/>
    </row>
    <row r="43" spans="1:27" s="13" customFormat="1" ht="11.25">
      <c r="A43" s="5">
        <v>34</v>
      </c>
      <c r="B43" s="2" t="s">
        <v>66</v>
      </c>
      <c r="C43" s="3" t="s">
        <v>28</v>
      </c>
      <c r="D43" s="7">
        <v>42648</v>
      </c>
      <c r="E43" s="14" t="s">
        <v>141</v>
      </c>
      <c r="F43" s="14" t="s">
        <v>142</v>
      </c>
      <c r="G43" s="5">
        <v>15</v>
      </c>
      <c r="H43" s="5">
        <v>15</v>
      </c>
      <c r="I43" s="8">
        <v>252.8</v>
      </c>
      <c r="J43" s="5">
        <v>4</v>
      </c>
      <c r="K43" s="5">
        <v>3</v>
      </c>
      <c r="L43" s="5">
        <v>1</v>
      </c>
      <c r="M43" s="8">
        <v>244.2</v>
      </c>
      <c r="N43" s="8">
        <v>176</v>
      </c>
      <c r="O43" s="8">
        <v>68.2</v>
      </c>
      <c r="P43" s="8">
        <f t="shared" si="1"/>
        <v>10334299.799999999</v>
      </c>
      <c r="Q43" s="8">
        <v>0</v>
      </c>
      <c r="R43" s="8">
        <v>0</v>
      </c>
      <c r="S43" s="8">
        <f t="shared" si="2"/>
        <v>413371.99199999997</v>
      </c>
      <c r="T43" s="8">
        <v>0</v>
      </c>
      <c r="U43" s="16"/>
      <c r="V43" s="16"/>
      <c r="W43" s="16"/>
      <c r="X43" s="16"/>
      <c r="Y43" s="16"/>
      <c r="Z43" s="10"/>
      <c r="AA43" s="10"/>
    </row>
    <row r="44" spans="1:27" s="13" customFormat="1" ht="11.25">
      <c r="A44" s="5">
        <v>35</v>
      </c>
      <c r="B44" s="2" t="s">
        <v>67</v>
      </c>
      <c r="C44" s="3" t="s">
        <v>28</v>
      </c>
      <c r="D44" s="7">
        <v>42648</v>
      </c>
      <c r="E44" s="14" t="s">
        <v>141</v>
      </c>
      <c r="F44" s="14" t="s">
        <v>142</v>
      </c>
      <c r="G44" s="5">
        <v>27</v>
      </c>
      <c r="H44" s="5">
        <v>27</v>
      </c>
      <c r="I44" s="8">
        <v>672.1</v>
      </c>
      <c r="J44" s="5">
        <v>12</v>
      </c>
      <c r="K44" s="5">
        <v>12</v>
      </c>
      <c r="L44" s="5">
        <v>0</v>
      </c>
      <c r="M44" s="8">
        <v>620.3</v>
      </c>
      <c r="N44" s="8">
        <v>620.3</v>
      </c>
      <c r="O44" s="8">
        <v>0</v>
      </c>
      <c r="P44" s="8">
        <f t="shared" si="1"/>
        <v>26250475.7</v>
      </c>
      <c r="Q44" s="8">
        <v>0</v>
      </c>
      <c r="R44" s="8">
        <v>0</v>
      </c>
      <c r="S44" s="8">
        <f t="shared" si="2"/>
        <v>1050019.028</v>
      </c>
      <c r="T44" s="8">
        <v>0</v>
      </c>
      <c r="U44" s="16"/>
      <c r="V44" s="16"/>
      <c r="W44" s="16"/>
      <c r="X44" s="16"/>
      <c r="Y44" s="16"/>
      <c r="Z44" s="10"/>
      <c r="AA44" s="10"/>
    </row>
    <row r="45" spans="1:27" s="13" customFormat="1" ht="11.25">
      <c r="A45" s="5">
        <v>36</v>
      </c>
      <c r="B45" s="2" t="s">
        <v>68</v>
      </c>
      <c r="C45" s="3" t="s">
        <v>28</v>
      </c>
      <c r="D45" s="7">
        <v>42648</v>
      </c>
      <c r="E45" s="14" t="s">
        <v>141</v>
      </c>
      <c r="F45" s="14" t="s">
        <v>142</v>
      </c>
      <c r="G45" s="5">
        <v>31</v>
      </c>
      <c r="H45" s="5">
        <v>31</v>
      </c>
      <c r="I45" s="8">
        <v>723.7</v>
      </c>
      <c r="J45" s="5">
        <v>12</v>
      </c>
      <c r="K45" s="5">
        <v>10</v>
      </c>
      <c r="L45" s="5">
        <v>2</v>
      </c>
      <c r="M45" s="8">
        <v>659.8</v>
      </c>
      <c r="N45" s="8">
        <v>558.6</v>
      </c>
      <c r="O45" s="8">
        <v>101.2</v>
      </c>
      <c r="P45" s="8">
        <f t="shared" si="1"/>
        <v>27922076.2</v>
      </c>
      <c r="Q45" s="8">
        <v>0</v>
      </c>
      <c r="R45" s="8">
        <v>0</v>
      </c>
      <c r="S45" s="8">
        <f t="shared" si="2"/>
        <v>1116883.048</v>
      </c>
      <c r="T45" s="8">
        <v>0</v>
      </c>
      <c r="U45" s="16"/>
      <c r="V45" s="16"/>
      <c r="W45" s="16"/>
      <c r="X45" s="16"/>
      <c r="Y45" s="16"/>
      <c r="Z45" s="10"/>
      <c r="AA45" s="10"/>
    </row>
    <row r="46" spans="1:27" s="13" customFormat="1" ht="11.25">
      <c r="A46" s="5">
        <v>37</v>
      </c>
      <c r="B46" s="2" t="s">
        <v>69</v>
      </c>
      <c r="C46" s="3" t="s">
        <v>28</v>
      </c>
      <c r="D46" s="7">
        <v>42648</v>
      </c>
      <c r="E46" s="14" t="s">
        <v>141</v>
      </c>
      <c r="F46" s="14" t="s">
        <v>142</v>
      </c>
      <c r="G46" s="5">
        <v>16</v>
      </c>
      <c r="H46" s="5">
        <v>16</v>
      </c>
      <c r="I46" s="8">
        <v>409.7</v>
      </c>
      <c r="J46" s="5">
        <v>7</v>
      </c>
      <c r="K46" s="5">
        <v>6</v>
      </c>
      <c r="L46" s="5">
        <v>1</v>
      </c>
      <c r="M46" s="8">
        <v>321.2</v>
      </c>
      <c r="N46" s="8">
        <v>277.5</v>
      </c>
      <c r="O46" s="8">
        <v>43.7</v>
      </c>
      <c r="P46" s="8">
        <f t="shared" si="1"/>
        <v>13592862.799999999</v>
      </c>
      <c r="Q46" s="8">
        <v>0</v>
      </c>
      <c r="R46" s="8">
        <v>0</v>
      </c>
      <c r="S46" s="8">
        <f t="shared" si="2"/>
        <v>543714.512</v>
      </c>
      <c r="T46" s="8">
        <v>0</v>
      </c>
      <c r="U46" s="16"/>
      <c r="V46" s="16"/>
      <c r="W46" s="16"/>
      <c r="X46" s="16"/>
      <c r="Y46" s="16"/>
      <c r="Z46" s="10"/>
      <c r="AA46" s="10"/>
    </row>
    <row r="47" spans="1:27" s="13" customFormat="1" ht="11.25">
      <c r="A47" s="5">
        <v>38</v>
      </c>
      <c r="B47" s="2" t="s">
        <v>70</v>
      </c>
      <c r="C47" s="3" t="s">
        <v>28</v>
      </c>
      <c r="D47" s="7">
        <v>42648</v>
      </c>
      <c r="E47" s="14" t="s">
        <v>141</v>
      </c>
      <c r="F47" s="14" t="s">
        <v>142</v>
      </c>
      <c r="G47" s="5">
        <v>27</v>
      </c>
      <c r="H47" s="5">
        <v>27</v>
      </c>
      <c r="I47" s="8">
        <v>758.6</v>
      </c>
      <c r="J47" s="5">
        <v>11</v>
      </c>
      <c r="K47" s="5">
        <v>8</v>
      </c>
      <c r="L47" s="5">
        <v>3</v>
      </c>
      <c r="M47" s="8">
        <v>607.1</v>
      </c>
      <c r="N47" s="8">
        <v>464.8</v>
      </c>
      <c r="O47" s="8">
        <v>142.3</v>
      </c>
      <c r="P47" s="8">
        <f t="shared" si="1"/>
        <v>25691864.900000002</v>
      </c>
      <c r="Q47" s="8">
        <v>0</v>
      </c>
      <c r="R47" s="8">
        <v>0</v>
      </c>
      <c r="S47" s="8">
        <f t="shared" si="2"/>
        <v>1027674.5960000001</v>
      </c>
      <c r="T47" s="8">
        <v>0</v>
      </c>
      <c r="U47" s="16"/>
      <c r="V47" s="16"/>
      <c r="W47" s="16"/>
      <c r="X47" s="16"/>
      <c r="Y47" s="16"/>
      <c r="Z47" s="10"/>
      <c r="AA47" s="10"/>
    </row>
    <row r="48" spans="1:27" s="13" customFormat="1" ht="15">
      <c r="A48" s="29"/>
      <c r="B48" s="33" t="s">
        <v>71</v>
      </c>
      <c r="C48" s="34"/>
      <c r="D48" s="34"/>
      <c r="E48" s="34"/>
      <c r="F48" s="35"/>
      <c r="G48" s="27">
        <f>G49+G50+G51+G52+G53+G54+G55+G56+G57+G58+G59+G60+G61+G62+G63+G64+G65+G66+G67+G68+G69</f>
        <v>273</v>
      </c>
      <c r="H48" s="27">
        <f aca="true" t="shared" si="5" ref="H48:S48">H49+H50+H51+H52+H53+H54+H55+H56+H57+H58+H59+H60+H61+H62+H63+H64+H65+H66+H67+H68+H69</f>
        <v>273</v>
      </c>
      <c r="I48" s="28">
        <f t="shared" si="5"/>
        <v>7370.299999999999</v>
      </c>
      <c r="J48" s="27">
        <f t="shared" si="5"/>
        <v>123</v>
      </c>
      <c r="K48" s="27">
        <f t="shared" si="5"/>
        <v>76</v>
      </c>
      <c r="L48" s="27">
        <f t="shared" si="5"/>
        <v>47</v>
      </c>
      <c r="M48" s="28">
        <f t="shared" si="5"/>
        <v>6403.399999999999</v>
      </c>
      <c r="N48" s="28">
        <f t="shared" si="5"/>
        <v>4027.7000000000007</v>
      </c>
      <c r="O48" s="28">
        <f t="shared" si="5"/>
        <v>2375.6999999999994</v>
      </c>
      <c r="P48" s="28">
        <f t="shared" si="5"/>
        <v>270985484.59999996</v>
      </c>
      <c r="Q48" s="30">
        <v>0</v>
      </c>
      <c r="R48" s="30">
        <v>0</v>
      </c>
      <c r="S48" s="28">
        <f t="shared" si="5"/>
        <v>10839419.383999998</v>
      </c>
      <c r="T48" s="30">
        <v>0</v>
      </c>
      <c r="U48" s="16"/>
      <c r="V48" s="16"/>
      <c r="W48" s="16"/>
      <c r="X48" s="16"/>
      <c r="Y48" s="16"/>
      <c r="Z48" s="10"/>
      <c r="AA48" s="10"/>
    </row>
    <row r="49" spans="1:27" s="13" customFormat="1" ht="11.25">
      <c r="A49" s="5">
        <v>39</v>
      </c>
      <c r="B49" s="2" t="s">
        <v>72</v>
      </c>
      <c r="C49" s="3" t="s">
        <v>28</v>
      </c>
      <c r="D49" s="7">
        <v>42563</v>
      </c>
      <c r="E49" s="14" t="s">
        <v>142</v>
      </c>
      <c r="F49" s="14" t="s">
        <v>143</v>
      </c>
      <c r="G49" s="5">
        <v>20</v>
      </c>
      <c r="H49" s="5">
        <v>20</v>
      </c>
      <c r="I49" s="8">
        <v>427.1</v>
      </c>
      <c r="J49" s="5">
        <v>8</v>
      </c>
      <c r="K49" s="5">
        <v>3</v>
      </c>
      <c r="L49" s="5">
        <v>5</v>
      </c>
      <c r="M49" s="8">
        <v>379.2</v>
      </c>
      <c r="N49" s="8">
        <v>153.8</v>
      </c>
      <c r="O49" s="8">
        <v>225.4</v>
      </c>
      <c r="P49" s="8">
        <f t="shared" si="1"/>
        <v>16047364.799999999</v>
      </c>
      <c r="Q49" s="8">
        <v>0</v>
      </c>
      <c r="R49" s="8">
        <v>0</v>
      </c>
      <c r="S49" s="8">
        <f t="shared" si="2"/>
        <v>641894.592</v>
      </c>
      <c r="T49" s="8">
        <v>0</v>
      </c>
      <c r="U49" s="16"/>
      <c r="V49" s="16"/>
      <c r="W49" s="16"/>
      <c r="X49" s="16"/>
      <c r="Y49" s="16"/>
      <c r="Z49" s="10"/>
      <c r="AA49" s="10"/>
    </row>
    <row r="50" spans="1:27" s="13" customFormat="1" ht="11.25">
      <c r="A50" s="5">
        <v>40</v>
      </c>
      <c r="B50" s="2" t="s">
        <v>73</v>
      </c>
      <c r="C50" s="3" t="s">
        <v>28</v>
      </c>
      <c r="D50" s="7">
        <v>42563</v>
      </c>
      <c r="E50" s="14" t="s">
        <v>142</v>
      </c>
      <c r="F50" s="14" t="s">
        <v>143</v>
      </c>
      <c r="G50" s="5">
        <v>14</v>
      </c>
      <c r="H50" s="5">
        <v>14</v>
      </c>
      <c r="I50" s="8">
        <v>400</v>
      </c>
      <c r="J50" s="5">
        <v>8</v>
      </c>
      <c r="K50" s="5">
        <v>3</v>
      </c>
      <c r="L50" s="5">
        <v>5</v>
      </c>
      <c r="M50" s="8">
        <v>396.4</v>
      </c>
      <c r="N50" s="8">
        <v>153.8</v>
      </c>
      <c r="O50" s="8">
        <v>242.6</v>
      </c>
      <c r="P50" s="8">
        <f t="shared" si="1"/>
        <v>16775251.6</v>
      </c>
      <c r="Q50" s="8">
        <v>0</v>
      </c>
      <c r="R50" s="8">
        <v>0</v>
      </c>
      <c r="S50" s="8">
        <f t="shared" si="2"/>
        <v>671010.064</v>
      </c>
      <c r="T50" s="8">
        <v>0</v>
      </c>
      <c r="U50" s="16"/>
      <c r="V50" s="16"/>
      <c r="W50" s="16"/>
      <c r="X50" s="16"/>
      <c r="Y50" s="16"/>
      <c r="Z50" s="10"/>
      <c r="AA50" s="10"/>
    </row>
    <row r="51" spans="1:27" s="13" customFormat="1" ht="11.25">
      <c r="A51" s="5">
        <v>41</v>
      </c>
      <c r="B51" s="2" t="s">
        <v>74</v>
      </c>
      <c r="C51" s="3" t="s">
        <v>28</v>
      </c>
      <c r="D51" s="7">
        <v>42648</v>
      </c>
      <c r="E51" s="14" t="s">
        <v>142</v>
      </c>
      <c r="F51" s="14" t="s">
        <v>143</v>
      </c>
      <c r="G51" s="5">
        <v>24</v>
      </c>
      <c r="H51" s="5">
        <v>24</v>
      </c>
      <c r="I51" s="8">
        <v>435.6</v>
      </c>
      <c r="J51" s="5">
        <v>8</v>
      </c>
      <c r="K51" s="5">
        <v>4</v>
      </c>
      <c r="L51" s="5">
        <v>4</v>
      </c>
      <c r="M51" s="8">
        <v>402.9</v>
      </c>
      <c r="N51" s="8">
        <v>214.6</v>
      </c>
      <c r="O51" s="8">
        <v>188.3</v>
      </c>
      <c r="P51" s="8">
        <f t="shared" si="1"/>
        <v>17050325.099999998</v>
      </c>
      <c r="Q51" s="8">
        <v>0</v>
      </c>
      <c r="R51" s="8">
        <v>0</v>
      </c>
      <c r="S51" s="8">
        <f t="shared" si="2"/>
        <v>682013.004</v>
      </c>
      <c r="T51" s="8">
        <v>0</v>
      </c>
      <c r="U51" s="16"/>
      <c r="V51" s="16"/>
      <c r="W51" s="16"/>
      <c r="X51" s="16"/>
      <c r="Y51" s="16"/>
      <c r="Z51" s="10"/>
      <c r="AA51" s="10"/>
    </row>
    <row r="52" spans="1:27" s="13" customFormat="1" ht="12" customHeight="1">
      <c r="A52" s="5">
        <v>42</v>
      </c>
      <c r="B52" s="2" t="s">
        <v>75</v>
      </c>
      <c r="C52" s="3" t="s">
        <v>28</v>
      </c>
      <c r="D52" s="7">
        <v>42648</v>
      </c>
      <c r="E52" s="14" t="s">
        <v>142</v>
      </c>
      <c r="F52" s="14" t="s">
        <v>143</v>
      </c>
      <c r="G52" s="5">
        <v>13</v>
      </c>
      <c r="H52" s="5">
        <v>13</v>
      </c>
      <c r="I52" s="8">
        <v>257.2</v>
      </c>
      <c r="J52" s="5">
        <v>4</v>
      </c>
      <c r="K52" s="5">
        <v>2</v>
      </c>
      <c r="L52" s="5">
        <v>2</v>
      </c>
      <c r="M52" s="8">
        <v>252.8</v>
      </c>
      <c r="N52" s="8">
        <v>127.4</v>
      </c>
      <c r="O52" s="8">
        <v>125.4</v>
      </c>
      <c r="P52" s="8">
        <f t="shared" si="1"/>
        <v>10698243.200000001</v>
      </c>
      <c r="Q52" s="8">
        <v>0</v>
      </c>
      <c r="R52" s="8">
        <v>0</v>
      </c>
      <c r="S52" s="8">
        <f t="shared" si="2"/>
        <v>427929.72800000006</v>
      </c>
      <c r="T52" s="8">
        <v>0</v>
      </c>
      <c r="U52" s="16"/>
      <c r="V52" s="16"/>
      <c r="W52" s="16"/>
      <c r="X52" s="16"/>
      <c r="Y52" s="16"/>
      <c r="Z52" s="10"/>
      <c r="AA52" s="10"/>
    </row>
    <row r="53" spans="1:27" s="13" customFormat="1" ht="12" customHeight="1">
      <c r="A53" s="5">
        <v>43</v>
      </c>
      <c r="B53" s="2" t="s">
        <v>76</v>
      </c>
      <c r="C53" s="3" t="s">
        <v>28</v>
      </c>
      <c r="D53" s="7">
        <v>42648</v>
      </c>
      <c r="E53" s="14" t="s">
        <v>142</v>
      </c>
      <c r="F53" s="14" t="s">
        <v>143</v>
      </c>
      <c r="G53" s="5">
        <v>17</v>
      </c>
      <c r="H53" s="5">
        <v>17</v>
      </c>
      <c r="I53" s="8">
        <v>427.8</v>
      </c>
      <c r="J53" s="5">
        <v>8</v>
      </c>
      <c r="K53" s="5">
        <v>1</v>
      </c>
      <c r="L53" s="5">
        <v>7</v>
      </c>
      <c r="M53" s="8">
        <v>388.4</v>
      </c>
      <c r="N53" s="8">
        <v>44.2</v>
      </c>
      <c r="O53" s="8">
        <v>344.2</v>
      </c>
      <c r="P53" s="8">
        <f t="shared" si="1"/>
        <v>16436699.6</v>
      </c>
      <c r="Q53" s="8">
        <v>0</v>
      </c>
      <c r="R53" s="8">
        <v>0</v>
      </c>
      <c r="S53" s="8">
        <f t="shared" si="2"/>
        <v>657467.984</v>
      </c>
      <c r="T53" s="8">
        <v>0</v>
      </c>
      <c r="U53" s="16"/>
      <c r="V53" s="16"/>
      <c r="W53" s="16"/>
      <c r="X53" s="16"/>
      <c r="Y53" s="16"/>
      <c r="Z53" s="10"/>
      <c r="AA53" s="10"/>
    </row>
    <row r="54" spans="1:27" s="13" customFormat="1" ht="12" customHeight="1">
      <c r="A54" s="5">
        <v>44</v>
      </c>
      <c r="B54" s="2" t="s">
        <v>77</v>
      </c>
      <c r="C54" s="3" t="s">
        <v>28</v>
      </c>
      <c r="D54" s="7">
        <v>42279</v>
      </c>
      <c r="E54" s="14" t="s">
        <v>142</v>
      </c>
      <c r="F54" s="14" t="s">
        <v>143</v>
      </c>
      <c r="G54" s="5">
        <v>24</v>
      </c>
      <c r="H54" s="5">
        <v>24</v>
      </c>
      <c r="I54" s="8">
        <v>403.2</v>
      </c>
      <c r="J54" s="5">
        <v>8</v>
      </c>
      <c r="K54" s="5">
        <v>5</v>
      </c>
      <c r="L54" s="5">
        <v>3</v>
      </c>
      <c r="M54" s="8">
        <v>401.2</v>
      </c>
      <c r="N54" s="8">
        <v>247.1</v>
      </c>
      <c r="O54" s="8">
        <v>154.1</v>
      </c>
      <c r="P54" s="8">
        <f t="shared" si="1"/>
        <v>16978382.8</v>
      </c>
      <c r="Q54" s="8">
        <v>0</v>
      </c>
      <c r="R54" s="8">
        <v>0</v>
      </c>
      <c r="S54" s="8">
        <f t="shared" si="2"/>
        <v>679135.312</v>
      </c>
      <c r="T54" s="8">
        <v>0</v>
      </c>
      <c r="U54" s="16"/>
      <c r="V54" s="16"/>
      <c r="W54" s="16"/>
      <c r="X54" s="16"/>
      <c r="Y54" s="16"/>
      <c r="Z54" s="10"/>
      <c r="AA54" s="10"/>
    </row>
    <row r="55" spans="1:27" s="13" customFormat="1" ht="11.25" customHeight="1">
      <c r="A55" s="5">
        <v>45</v>
      </c>
      <c r="B55" s="2" t="s">
        <v>78</v>
      </c>
      <c r="C55" s="3" t="s">
        <v>28</v>
      </c>
      <c r="D55" s="7">
        <v>42648</v>
      </c>
      <c r="E55" s="14" t="s">
        <v>142</v>
      </c>
      <c r="F55" s="14" t="s">
        <v>143</v>
      </c>
      <c r="G55" s="5">
        <v>5</v>
      </c>
      <c r="H55" s="5">
        <v>5</v>
      </c>
      <c r="I55" s="8">
        <v>325.7</v>
      </c>
      <c r="J55" s="5">
        <v>3</v>
      </c>
      <c r="K55" s="5">
        <v>2</v>
      </c>
      <c r="L55" s="5">
        <v>1</v>
      </c>
      <c r="M55" s="8">
        <v>323.7</v>
      </c>
      <c r="N55" s="8">
        <v>166.4</v>
      </c>
      <c r="O55" s="8">
        <v>157.3</v>
      </c>
      <c r="P55" s="8">
        <f t="shared" si="1"/>
        <v>13698660.299999999</v>
      </c>
      <c r="Q55" s="8">
        <v>0</v>
      </c>
      <c r="R55" s="8">
        <v>0</v>
      </c>
      <c r="S55" s="8">
        <f t="shared" si="2"/>
        <v>547946.412</v>
      </c>
      <c r="T55" s="8">
        <v>0</v>
      </c>
      <c r="U55" s="16"/>
      <c r="V55" s="16"/>
      <c r="W55" s="16"/>
      <c r="X55" s="16"/>
      <c r="Y55" s="16"/>
      <c r="Z55" s="10"/>
      <c r="AA55" s="10"/>
    </row>
    <row r="56" spans="1:27" s="13" customFormat="1" ht="12" customHeight="1">
      <c r="A56" s="5">
        <v>46</v>
      </c>
      <c r="B56" s="2" t="s">
        <v>79</v>
      </c>
      <c r="C56" s="3" t="s">
        <v>28</v>
      </c>
      <c r="D56" s="7">
        <v>42648</v>
      </c>
      <c r="E56" s="14" t="s">
        <v>142</v>
      </c>
      <c r="F56" s="14" t="s">
        <v>143</v>
      </c>
      <c r="G56" s="5">
        <v>19</v>
      </c>
      <c r="H56" s="5">
        <v>19</v>
      </c>
      <c r="I56" s="8">
        <v>597.5</v>
      </c>
      <c r="J56" s="5">
        <v>8</v>
      </c>
      <c r="K56" s="5">
        <v>3</v>
      </c>
      <c r="L56" s="5">
        <v>5</v>
      </c>
      <c r="M56" s="8">
        <v>521.2</v>
      </c>
      <c r="N56" s="8">
        <v>195.9</v>
      </c>
      <c r="O56" s="8">
        <v>325.3</v>
      </c>
      <c r="P56" s="8">
        <f t="shared" si="1"/>
        <v>22056662.8</v>
      </c>
      <c r="Q56" s="8">
        <v>0</v>
      </c>
      <c r="R56" s="8">
        <v>0</v>
      </c>
      <c r="S56" s="8">
        <f t="shared" si="2"/>
        <v>882266.5120000001</v>
      </c>
      <c r="T56" s="8">
        <v>0</v>
      </c>
      <c r="U56" s="16"/>
      <c r="V56" s="16"/>
      <c r="W56" s="16"/>
      <c r="X56" s="16"/>
      <c r="Y56" s="16"/>
      <c r="Z56" s="10"/>
      <c r="AA56" s="10"/>
    </row>
    <row r="57" spans="1:27" s="13" customFormat="1" ht="11.25">
      <c r="A57" s="5">
        <v>47</v>
      </c>
      <c r="B57" s="2" t="s">
        <v>80</v>
      </c>
      <c r="C57" s="3" t="s">
        <v>28</v>
      </c>
      <c r="D57" s="7">
        <v>42648</v>
      </c>
      <c r="E57" s="14" t="s">
        <v>142</v>
      </c>
      <c r="F57" s="14" t="s">
        <v>143</v>
      </c>
      <c r="G57" s="5">
        <v>15</v>
      </c>
      <c r="H57" s="5">
        <v>15</v>
      </c>
      <c r="I57" s="8">
        <v>559.4</v>
      </c>
      <c r="J57" s="5">
        <v>10</v>
      </c>
      <c r="K57" s="5">
        <v>7</v>
      </c>
      <c r="L57" s="5">
        <v>3</v>
      </c>
      <c r="M57" s="8">
        <v>495.4</v>
      </c>
      <c r="N57" s="8">
        <v>399</v>
      </c>
      <c r="O57" s="8">
        <v>96.4</v>
      </c>
      <c r="P57" s="8">
        <f t="shared" si="1"/>
        <v>20964832.599999998</v>
      </c>
      <c r="Q57" s="8">
        <v>0</v>
      </c>
      <c r="R57" s="8">
        <v>0</v>
      </c>
      <c r="S57" s="8">
        <f t="shared" si="2"/>
        <v>838593.3039999999</v>
      </c>
      <c r="T57" s="8">
        <v>0</v>
      </c>
      <c r="U57" s="16"/>
      <c r="V57" s="16"/>
      <c r="W57" s="16"/>
      <c r="X57" s="16"/>
      <c r="Y57" s="16"/>
      <c r="Z57" s="10"/>
      <c r="AA57" s="10"/>
    </row>
    <row r="58" spans="1:27" s="13" customFormat="1" ht="11.25">
      <c r="A58" s="5">
        <v>48</v>
      </c>
      <c r="B58" s="2" t="s">
        <v>81</v>
      </c>
      <c r="C58" s="3" t="s">
        <v>28</v>
      </c>
      <c r="D58" s="7">
        <v>42648</v>
      </c>
      <c r="E58" s="14" t="s">
        <v>142</v>
      </c>
      <c r="F58" s="14" t="s">
        <v>143</v>
      </c>
      <c r="G58" s="5">
        <v>23</v>
      </c>
      <c r="H58" s="5">
        <v>23</v>
      </c>
      <c r="I58" s="8">
        <v>505.6</v>
      </c>
      <c r="J58" s="5">
        <v>9</v>
      </c>
      <c r="K58" s="5">
        <v>7</v>
      </c>
      <c r="L58" s="5">
        <v>2</v>
      </c>
      <c r="M58" s="8">
        <v>503.6</v>
      </c>
      <c r="N58" s="8">
        <v>400</v>
      </c>
      <c r="O58" s="8">
        <v>103.6</v>
      </c>
      <c r="P58" s="8">
        <f t="shared" si="1"/>
        <v>21311848.400000002</v>
      </c>
      <c r="Q58" s="8">
        <v>0</v>
      </c>
      <c r="R58" s="8">
        <v>0</v>
      </c>
      <c r="S58" s="8">
        <f t="shared" si="2"/>
        <v>852473.9360000001</v>
      </c>
      <c r="T58" s="8">
        <v>0</v>
      </c>
      <c r="U58" s="16"/>
      <c r="V58" s="16"/>
      <c r="W58" s="16"/>
      <c r="X58" s="16"/>
      <c r="Y58" s="16"/>
      <c r="Z58" s="10"/>
      <c r="AA58" s="10"/>
    </row>
    <row r="59" spans="1:27" s="13" customFormat="1" ht="11.25">
      <c r="A59" s="5">
        <v>49</v>
      </c>
      <c r="B59" s="2" t="s">
        <v>82</v>
      </c>
      <c r="C59" s="3" t="s">
        <v>28</v>
      </c>
      <c r="D59" s="7">
        <v>42645</v>
      </c>
      <c r="E59" s="14" t="s">
        <v>142</v>
      </c>
      <c r="F59" s="14" t="s">
        <v>143</v>
      </c>
      <c r="G59" s="5">
        <v>18</v>
      </c>
      <c r="H59" s="5">
        <v>18</v>
      </c>
      <c r="I59" s="8">
        <v>565.3</v>
      </c>
      <c r="J59" s="5">
        <v>8</v>
      </c>
      <c r="K59" s="5">
        <v>8</v>
      </c>
      <c r="L59" s="5">
        <v>0</v>
      </c>
      <c r="M59" s="8">
        <v>497.4</v>
      </c>
      <c r="N59" s="8">
        <v>497.4</v>
      </c>
      <c r="O59" s="8">
        <v>0</v>
      </c>
      <c r="P59" s="8">
        <f t="shared" si="1"/>
        <v>21049470.599999998</v>
      </c>
      <c r="Q59" s="8">
        <v>0</v>
      </c>
      <c r="R59" s="8">
        <v>0</v>
      </c>
      <c r="S59" s="8">
        <f t="shared" si="2"/>
        <v>841978.8239999999</v>
      </c>
      <c r="T59" s="8">
        <v>0</v>
      </c>
      <c r="U59" s="16"/>
      <c r="V59" s="16"/>
      <c r="W59" s="16"/>
      <c r="X59" s="16"/>
      <c r="Y59" s="16"/>
      <c r="Z59" s="10"/>
      <c r="AA59" s="10"/>
    </row>
    <row r="60" spans="1:27" s="13" customFormat="1" ht="11.25">
      <c r="A60" s="5">
        <v>50</v>
      </c>
      <c r="B60" s="2" t="s">
        <v>83</v>
      </c>
      <c r="C60" s="3" t="s">
        <v>28</v>
      </c>
      <c r="D60" s="7">
        <v>42648</v>
      </c>
      <c r="E60" s="14" t="s">
        <v>142</v>
      </c>
      <c r="F60" s="14" t="s">
        <v>143</v>
      </c>
      <c r="G60" s="5">
        <v>11</v>
      </c>
      <c r="H60" s="5">
        <v>11</v>
      </c>
      <c r="I60" s="8">
        <v>190.6</v>
      </c>
      <c r="J60" s="5">
        <v>6</v>
      </c>
      <c r="K60" s="5">
        <v>3</v>
      </c>
      <c r="L60" s="5">
        <v>3</v>
      </c>
      <c r="M60" s="8">
        <v>188.6</v>
      </c>
      <c r="N60" s="8">
        <v>82.3</v>
      </c>
      <c r="O60" s="8">
        <v>106.3</v>
      </c>
      <c r="P60" s="8">
        <f t="shared" si="1"/>
        <v>7981363.399999999</v>
      </c>
      <c r="Q60" s="8">
        <v>0</v>
      </c>
      <c r="R60" s="8">
        <v>0</v>
      </c>
      <c r="S60" s="8">
        <f t="shared" si="2"/>
        <v>319254.53599999996</v>
      </c>
      <c r="T60" s="8">
        <v>0</v>
      </c>
      <c r="U60" s="16"/>
      <c r="V60" s="16"/>
      <c r="W60" s="16"/>
      <c r="X60" s="16"/>
      <c r="Y60" s="16"/>
      <c r="Z60" s="10"/>
      <c r="AA60" s="10"/>
    </row>
    <row r="61" spans="1:27" s="13" customFormat="1" ht="11.25">
      <c r="A61" s="5">
        <v>51</v>
      </c>
      <c r="B61" s="2" t="s">
        <v>84</v>
      </c>
      <c r="C61" s="3" t="s">
        <v>28</v>
      </c>
      <c r="D61" s="7">
        <v>42648</v>
      </c>
      <c r="E61" s="14" t="s">
        <v>142</v>
      </c>
      <c r="F61" s="14" t="s">
        <v>143</v>
      </c>
      <c r="G61" s="5">
        <v>17</v>
      </c>
      <c r="H61" s="5">
        <v>17</v>
      </c>
      <c r="I61" s="8">
        <v>705.9</v>
      </c>
      <c r="J61" s="5">
        <v>7</v>
      </c>
      <c r="K61" s="5">
        <v>5</v>
      </c>
      <c r="L61" s="5">
        <v>2</v>
      </c>
      <c r="M61" s="8">
        <v>233.7</v>
      </c>
      <c r="N61" s="8">
        <v>167.6</v>
      </c>
      <c r="O61" s="8">
        <v>66.1</v>
      </c>
      <c r="P61" s="8">
        <f t="shared" si="1"/>
        <v>9889950.299999999</v>
      </c>
      <c r="Q61" s="8">
        <v>0</v>
      </c>
      <c r="R61" s="8">
        <v>0</v>
      </c>
      <c r="S61" s="8">
        <f t="shared" si="2"/>
        <v>395598.012</v>
      </c>
      <c r="T61" s="8">
        <v>0</v>
      </c>
      <c r="U61" s="16"/>
      <c r="V61" s="16"/>
      <c r="W61" s="16"/>
      <c r="X61" s="16"/>
      <c r="Y61" s="16"/>
      <c r="Z61" s="10"/>
      <c r="AA61" s="10"/>
    </row>
    <row r="62" spans="1:27" s="13" customFormat="1" ht="11.25">
      <c r="A62" s="5">
        <v>52</v>
      </c>
      <c r="B62" s="2" t="s">
        <v>85</v>
      </c>
      <c r="C62" s="3" t="s">
        <v>28</v>
      </c>
      <c r="D62" s="7">
        <v>42648</v>
      </c>
      <c r="E62" s="14" t="s">
        <v>142</v>
      </c>
      <c r="F62" s="14" t="s">
        <v>143</v>
      </c>
      <c r="G62" s="5">
        <v>2</v>
      </c>
      <c r="H62" s="5">
        <v>2</v>
      </c>
      <c r="I62" s="8">
        <v>75.3</v>
      </c>
      <c r="J62" s="5">
        <v>2</v>
      </c>
      <c r="K62" s="5">
        <v>2</v>
      </c>
      <c r="L62" s="5">
        <v>0</v>
      </c>
      <c r="M62" s="8">
        <v>73.3</v>
      </c>
      <c r="N62" s="8">
        <v>73.3</v>
      </c>
      <c r="O62" s="8">
        <v>0</v>
      </c>
      <c r="P62" s="8">
        <f t="shared" si="1"/>
        <v>3101982.6999999997</v>
      </c>
      <c r="Q62" s="8">
        <v>0</v>
      </c>
      <c r="R62" s="8">
        <v>0</v>
      </c>
      <c r="S62" s="8">
        <f t="shared" si="2"/>
        <v>124079.30799999999</v>
      </c>
      <c r="T62" s="8">
        <v>0</v>
      </c>
      <c r="U62" s="16"/>
      <c r="V62" s="16"/>
      <c r="W62" s="16"/>
      <c r="X62" s="16"/>
      <c r="Y62" s="16"/>
      <c r="Z62" s="10"/>
      <c r="AA62" s="10"/>
    </row>
    <row r="63" spans="1:27" s="13" customFormat="1" ht="11.25">
      <c r="A63" s="5">
        <v>53</v>
      </c>
      <c r="B63" s="2" t="s">
        <v>86</v>
      </c>
      <c r="C63" s="3" t="s">
        <v>28</v>
      </c>
      <c r="D63" s="7">
        <v>42563</v>
      </c>
      <c r="E63" s="14" t="s">
        <v>142</v>
      </c>
      <c r="F63" s="14" t="s">
        <v>143</v>
      </c>
      <c r="G63" s="5">
        <v>3</v>
      </c>
      <c r="H63" s="5">
        <v>3</v>
      </c>
      <c r="I63" s="8">
        <v>57.4</v>
      </c>
      <c r="J63" s="5">
        <v>2</v>
      </c>
      <c r="K63" s="5">
        <v>1</v>
      </c>
      <c r="L63" s="5">
        <v>1</v>
      </c>
      <c r="M63" s="8">
        <v>55.4</v>
      </c>
      <c r="N63" s="8">
        <v>27.7</v>
      </c>
      <c r="O63" s="8">
        <v>27.7</v>
      </c>
      <c r="P63" s="8">
        <f t="shared" si="1"/>
        <v>2344472.6</v>
      </c>
      <c r="Q63" s="8">
        <v>0</v>
      </c>
      <c r="R63" s="8">
        <v>0</v>
      </c>
      <c r="S63" s="8">
        <f t="shared" si="2"/>
        <v>93778.90400000001</v>
      </c>
      <c r="T63" s="8">
        <v>0</v>
      </c>
      <c r="U63" s="16"/>
      <c r="V63" s="16"/>
      <c r="W63" s="16"/>
      <c r="X63" s="16"/>
      <c r="Y63" s="16"/>
      <c r="Z63" s="10"/>
      <c r="AA63" s="10"/>
    </row>
    <row r="64" spans="1:27" s="13" customFormat="1" ht="11.25">
      <c r="A64" s="5">
        <v>54</v>
      </c>
      <c r="B64" s="2" t="s">
        <v>87</v>
      </c>
      <c r="C64" s="3" t="s">
        <v>28</v>
      </c>
      <c r="D64" s="7">
        <v>42563</v>
      </c>
      <c r="E64" s="14" t="s">
        <v>142</v>
      </c>
      <c r="F64" s="14" t="s">
        <v>143</v>
      </c>
      <c r="G64" s="5">
        <v>2</v>
      </c>
      <c r="H64" s="5">
        <v>2</v>
      </c>
      <c r="I64" s="8">
        <v>103.4</v>
      </c>
      <c r="J64" s="5">
        <v>2</v>
      </c>
      <c r="K64" s="5">
        <v>0</v>
      </c>
      <c r="L64" s="5">
        <v>2</v>
      </c>
      <c r="M64" s="8">
        <v>101.6</v>
      </c>
      <c r="N64" s="8">
        <v>0</v>
      </c>
      <c r="O64" s="8">
        <v>101.6</v>
      </c>
      <c r="P64" s="8">
        <f t="shared" si="1"/>
        <v>4299610.399999999</v>
      </c>
      <c r="Q64" s="8">
        <v>0</v>
      </c>
      <c r="R64" s="8">
        <v>0</v>
      </c>
      <c r="S64" s="8">
        <f t="shared" si="2"/>
        <v>171984.41599999997</v>
      </c>
      <c r="T64" s="8">
        <v>0</v>
      </c>
      <c r="U64" s="16"/>
      <c r="V64" s="16"/>
      <c r="W64" s="16"/>
      <c r="X64" s="16"/>
      <c r="Y64" s="16"/>
      <c r="Z64" s="10"/>
      <c r="AA64" s="10"/>
    </row>
    <row r="65" spans="1:27" s="13" customFormat="1" ht="11.25">
      <c r="A65" s="5">
        <v>55</v>
      </c>
      <c r="B65" s="2" t="s">
        <v>88</v>
      </c>
      <c r="C65" s="3" t="s">
        <v>28</v>
      </c>
      <c r="D65" s="7">
        <v>42648</v>
      </c>
      <c r="E65" s="14" t="s">
        <v>142</v>
      </c>
      <c r="F65" s="14" t="s">
        <v>143</v>
      </c>
      <c r="G65" s="5">
        <v>20</v>
      </c>
      <c r="H65" s="5">
        <v>20</v>
      </c>
      <c r="I65" s="8">
        <v>527.6</v>
      </c>
      <c r="J65" s="5">
        <v>8</v>
      </c>
      <c r="K65" s="5">
        <v>8</v>
      </c>
      <c r="L65" s="5">
        <v>0</v>
      </c>
      <c r="M65" s="8">
        <v>450.8</v>
      </c>
      <c r="N65" s="8">
        <v>450.8</v>
      </c>
      <c r="O65" s="8">
        <v>0</v>
      </c>
      <c r="P65" s="8">
        <f t="shared" si="1"/>
        <v>19077405.2</v>
      </c>
      <c r="Q65" s="8">
        <v>0</v>
      </c>
      <c r="R65" s="8">
        <v>0</v>
      </c>
      <c r="S65" s="8">
        <f t="shared" si="2"/>
        <v>763096.208</v>
      </c>
      <c r="T65" s="8">
        <v>0</v>
      </c>
      <c r="U65" s="16"/>
      <c r="V65" s="16"/>
      <c r="W65" s="16"/>
      <c r="X65" s="16"/>
      <c r="Y65" s="16"/>
      <c r="Z65" s="10"/>
      <c r="AA65" s="10"/>
    </row>
    <row r="66" spans="1:27" s="13" customFormat="1" ht="11.25">
      <c r="A66" s="5">
        <v>56</v>
      </c>
      <c r="B66" s="2" t="s">
        <v>89</v>
      </c>
      <c r="C66" s="3" t="s">
        <v>28</v>
      </c>
      <c r="D66" s="7">
        <v>42648</v>
      </c>
      <c r="E66" s="14" t="s">
        <v>142</v>
      </c>
      <c r="F66" s="14" t="s">
        <v>143</v>
      </c>
      <c r="G66" s="5">
        <v>14</v>
      </c>
      <c r="H66" s="5">
        <v>14</v>
      </c>
      <c r="I66" s="8">
        <v>493.7</v>
      </c>
      <c r="J66" s="5">
        <v>8</v>
      </c>
      <c r="K66" s="5">
        <v>8</v>
      </c>
      <c r="L66" s="5">
        <v>0</v>
      </c>
      <c r="M66" s="8">
        <v>431.8</v>
      </c>
      <c r="N66" s="8">
        <v>431.8</v>
      </c>
      <c r="O66" s="8">
        <v>0</v>
      </c>
      <c r="P66" s="8">
        <f t="shared" si="1"/>
        <v>18273344.2</v>
      </c>
      <c r="Q66" s="8">
        <v>0</v>
      </c>
      <c r="R66" s="8">
        <v>0</v>
      </c>
      <c r="S66" s="8">
        <f t="shared" si="2"/>
        <v>730933.768</v>
      </c>
      <c r="T66" s="8">
        <v>0</v>
      </c>
      <c r="U66" s="16"/>
      <c r="V66" s="16"/>
      <c r="W66" s="16"/>
      <c r="X66" s="16"/>
      <c r="Y66" s="16"/>
      <c r="Z66" s="10"/>
      <c r="AA66" s="10"/>
    </row>
    <row r="67" spans="1:27" s="13" customFormat="1" ht="11.25">
      <c r="A67" s="5">
        <v>57</v>
      </c>
      <c r="B67" s="2" t="s">
        <v>90</v>
      </c>
      <c r="C67" s="3" t="s">
        <v>28</v>
      </c>
      <c r="D67" s="7">
        <v>42648</v>
      </c>
      <c r="E67" s="14" t="s">
        <v>142</v>
      </c>
      <c r="F67" s="14" t="s">
        <v>143</v>
      </c>
      <c r="G67" s="5">
        <v>6</v>
      </c>
      <c r="H67" s="5">
        <v>6</v>
      </c>
      <c r="I67" s="8">
        <v>122.9</v>
      </c>
      <c r="J67" s="5">
        <v>2</v>
      </c>
      <c r="K67" s="5">
        <v>2</v>
      </c>
      <c r="L67" s="5">
        <v>0</v>
      </c>
      <c r="M67" s="8">
        <v>120.9</v>
      </c>
      <c r="N67" s="8">
        <v>120.9</v>
      </c>
      <c r="O67" s="8">
        <v>0</v>
      </c>
      <c r="P67" s="8">
        <f t="shared" si="1"/>
        <v>5116367.100000001</v>
      </c>
      <c r="Q67" s="8">
        <v>0</v>
      </c>
      <c r="R67" s="8">
        <v>0</v>
      </c>
      <c r="S67" s="8">
        <f t="shared" si="2"/>
        <v>204654.68400000004</v>
      </c>
      <c r="T67" s="8">
        <v>0</v>
      </c>
      <c r="U67" s="16"/>
      <c r="V67" s="16"/>
      <c r="W67" s="16"/>
      <c r="X67" s="16"/>
      <c r="Y67" s="16"/>
      <c r="Z67" s="10"/>
      <c r="AA67" s="10"/>
    </row>
    <row r="68" spans="1:27" s="13" customFormat="1" ht="11.25">
      <c r="A68" s="5">
        <v>58</v>
      </c>
      <c r="B68" s="2" t="s">
        <v>91</v>
      </c>
      <c r="C68" s="3" t="s">
        <v>28</v>
      </c>
      <c r="D68" s="7">
        <v>42648</v>
      </c>
      <c r="E68" s="14" t="s">
        <v>142</v>
      </c>
      <c r="F68" s="14" t="s">
        <v>143</v>
      </c>
      <c r="G68" s="5">
        <v>2</v>
      </c>
      <c r="H68" s="5">
        <v>2</v>
      </c>
      <c r="I68" s="8">
        <v>113.4</v>
      </c>
      <c r="J68" s="5">
        <v>2</v>
      </c>
      <c r="K68" s="5">
        <v>0</v>
      </c>
      <c r="L68" s="5">
        <v>2</v>
      </c>
      <c r="M68" s="8">
        <v>111.4</v>
      </c>
      <c r="N68" s="8">
        <v>0</v>
      </c>
      <c r="O68" s="8">
        <v>111.4</v>
      </c>
      <c r="P68" s="8">
        <f aca="true" t="shared" si="6" ref="P68:P112">M68*42319</f>
        <v>4714336.600000001</v>
      </c>
      <c r="Q68" s="8">
        <v>0</v>
      </c>
      <c r="R68" s="8">
        <v>0</v>
      </c>
      <c r="S68" s="8">
        <f aca="true" t="shared" si="7" ref="S68:S112">P68*4%</f>
        <v>188573.46400000004</v>
      </c>
      <c r="T68" s="8">
        <v>0</v>
      </c>
      <c r="U68" s="16"/>
      <c r="V68" s="16"/>
      <c r="W68" s="16"/>
      <c r="X68" s="16"/>
      <c r="Y68" s="16"/>
      <c r="Z68" s="10"/>
      <c r="AA68" s="10"/>
    </row>
    <row r="69" spans="1:27" s="13" customFormat="1" ht="11.25">
      <c r="A69" s="5">
        <v>59</v>
      </c>
      <c r="B69" s="2" t="s">
        <v>92</v>
      </c>
      <c r="C69" s="3" t="s">
        <v>28</v>
      </c>
      <c r="D69" s="7">
        <v>42563</v>
      </c>
      <c r="E69" s="14" t="s">
        <v>142</v>
      </c>
      <c r="F69" s="14" t="s">
        <v>143</v>
      </c>
      <c r="G69" s="5">
        <v>4</v>
      </c>
      <c r="H69" s="5">
        <v>4</v>
      </c>
      <c r="I69" s="8">
        <v>75.7</v>
      </c>
      <c r="J69" s="5">
        <v>2</v>
      </c>
      <c r="K69" s="5">
        <v>2</v>
      </c>
      <c r="L69" s="5">
        <v>0</v>
      </c>
      <c r="M69" s="8">
        <v>73.7</v>
      </c>
      <c r="N69" s="8">
        <v>73.7</v>
      </c>
      <c r="O69" s="8">
        <v>0</v>
      </c>
      <c r="P69" s="8">
        <f t="shared" si="6"/>
        <v>3118910.3000000003</v>
      </c>
      <c r="Q69" s="8">
        <v>0</v>
      </c>
      <c r="R69" s="8">
        <v>0</v>
      </c>
      <c r="S69" s="8">
        <f t="shared" si="7"/>
        <v>124756.41200000001</v>
      </c>
      <c r="T69" s="8">
        <v>0</v>
      </c>
      <c r="U69" s="16"/>
      <c r="V69" s="16"/>
      <c r="W69" s="16"/>
      <c r="X69" s="16"/>
      <c r="Y69" s="16"/>
      <c r="Z69" s="10"/>
      <c r="AA69" s="10"/>
    </row>
    <row r="70" spans="1:27" s="13" customFormat="1" ht="15">
      <c r="A70" s="29"/>
      <c r="B70" s="33" t="s">
        <v>112</v>
      </c>
      <c r="C70" s="34"/>
      <c r="D70" s="34"/>
      <c r="E70" s="34"/>
      <c r="F70" s="35"/>
      <c r="G70" s="27">
        <f>G71+G72+G73+G74+G75+G76+G77+G78+G79+G80+G81+G82+G83+G84+G85+G86+G87+G88+G89</f>
        <v>393</v>
      </c>
      <c r="H70" s="27">
        <f aca="true" t="shared" si="8" ref="H70:S70">H71+H72+H73+H74+H75+H76+H77+H78+H79+H80+H81+H82+H83+H84+H85+H86+H87+H88+H89</f>
        <v>393</v>
      </c>
      <c r="I70" s="28">
        <f t="shared" si="8"/>
        <v>9122.1</v>
      </c>
      <c r="J70" s="27">
        <f t="shared" si="8"/>
        <v>180</v>
      </c>
      <c r="K70" s="27">
        <f t="shared" si="8"/>
        <v>159</v>
      </c>
      <c r="L70" s="27">
        <f t="shared" si="8"/>
        <v>21</v>
      </c>
      <c r="M70" s="28">
        <f t="shared" si="8"/>
        <v>8472.2</v>
      </c>
      <c r="N70" s="28">
        <f t="shared" si="8"/>
        <v>7476.299999999999</v>
      </c>
      <c r="O70" s="28">
        <f t="shared" si="8"/>
        <v>995.9</v>
      </c>
      <c r="P70" s="28">
        <f t="shared" si="8"/>
        <v>358535031.79999995</v>
      </c>
      <c r="Q70" s="30">
        <v>0</v>
      </c>
      <c r="R70" s="30">
        <v>0</v>
      </c>
      <c r="S70" s="28">
        <f t="shared" si="8"/>
        <v>14341401.272000004</v>
      </c>
      <c r="T70" s="30">
        <v>0</v>
      </c>
      <c r="U70" s="16"/>
      <c r="V70" s="16"/>
      <c r="W70" s="16"/>
      <c r="X70" s="16"/>
      <c r="Y70" s="16"/>
      <c r="Z70" s="10"/>
      <c r="AA70" s="10"/>
    </row>
    <row r="71" spans="1:27" s="13" customFormat="1" ht="11.25">
      <c r="A71" s="5">
        <v>60</v>
      </c>
      <c r="B71" s="2" t="s">
        <v>93</v>
      </c>
      <c r="C71" s="3" t="s">
        <v>28</v>
      </c>
      <c r="D71" s="7">
        <v>42648</v>
      </c>
      <c r="E71" s="14" t="s">
        <v>143</v>
      </c>
      <c r="F71" s="14" t="s">
        <v>144</v>
      </c>
      <c r="G71" s="5">
        <v>36</v>
      </c>
      <c r="H71" s="5">
        <v>36</v>
      </c>
      <c r="I71" s="8">
        <v>576.8</v>
      </c>
      <c r="J71" s="5">
        <v>12</v>
      </c>
      <c r="K71" s="5">
        <v>9</v>
      </c>
      <c r="L71" s="5">
        <v>3</v>
      </c>
      <c r="M71" s="8">
        <v>574.8</v>
      </c>
      <c r="N71" s="8">
        <v>408</v>
      </c>
      <c r="O71" s="8">
        <v>166.8</v>
      </c>
      <c r="P71" s="8">
        <f t="shared" si="6"/>
        <v>24324961.2</v>
      </c>
      <c r="Q71" s="8">
        <v>0</v>
      </c>
      <c r="R71" s="8">
        <v>0</v>
      </c>
      <c r="S71" s="8">
        <f t="shared" si="7"/>
        <v>972998.448</v>
      </c>
      <c r="T71" s="8">
        <v>0</v>
      </c>
      <c r="U71" s="16"/>
      <c r="V71" s="16"/>
      <c r="W71" s="16"/>
      <c r="X71" s="16"/>
      <c r="Y71" s="16"/>
      <c r="Z71" s="10"/>
      <c r="AA71" s="10"/>
    </row>
    <row r="72" spans="1:27" s="13" customFormat="1" ht="11.25">
      <c r="A72" s="5">
        <v>61</v>
      </c>
      <c r="B72" s="2" t="s">
        <v>94</v>
      </c>
      <c r="C72" s="3" t="s">
        <v>28</v>
      </c>
      <c r="D72" s="7">
        <v>42648</v>
      </c>
      <c r="E72" s="14" t="s">
        <v>143</v>
      </c>
      <c r="F72" s="14" t="s">
        <v>144</v>
      </c>
      <c r="G72" s="5">
        <v>26</v>
      </c>
      <c r="H72" s="5">
        <v>26</v>
      </c>
      <c r="I72" s="8">
        <v>380.9</v>
      </c>
      <c r="J72" s="5">
        <v>8</v>
      </c>
      <c r="K72" s="5">
        <v>8</v>
      </c>
      <c r="L72" s="5">
        <v>0</v>
      </c>
      <c r="M72" s="8">
        <v>343.3</v>
      </c>
      <c r="N72" s="8">
        <v>343.3</v>
      </c>
      <c r="O72" s="8">
        <v>0</v>
      </c>
      <c r="P72" s="8">
        <f t="shared" si="6"/>
        <v>14528112.700000001</v>
      </c>
      <c r="Q72" s="8">
        <v>0</v>
      </c>
      <c r="R72" s="8">
        <v>0</v>
      </c>
      <c r="S72" s="8">
        <f t="shared" si="7"/>
        <v>581124.508</v>
      </c>
      <c r="T72" s="8">
        <v>0</v>
      </c>
      <c r="U72" s="16"/>
      <c r="V72" s="16"/>
      <c r="W72" s="16"/>
      <c r="X72" s="16"/>
      <c r="Y72" s="16"/>
      <c r="Z72" s="10"/>
      <c r="AA72" s="10"/>
    </row>
    <row r="73" spans="1:27" s="13" customFormat="1" ht="11.25">
      <c r="A73" s="5">
        <v>62</v>
      </c>
      <c r="B73" s="2" t="s">
        <v>95</v>
      </c>
      <c r="C73" s="3" t="s">
        <v>28</v>
      </c>
      <c r="D73" s="7">
        <v>42648</v>
      </c>
      <c r="E73" s="14" t="s">
        <v>143</v>
      </c>
      <c r="F73" s="14" t="s">
        <v>144</v>
      </c>
      <c r="G73" s="5">
        <v>36</v>
      </c>
      <c r="H73" s="5">
        <v>36</v>
      </c>
      <c r="I73" s="8">
        <v>670</v>
      </c>
      <c r="J73" s="5">
        <v>12</v>
      </c>
      <c r="K73" s="5">
        <v>11</v>
      </c>
      <c r="L73" s="5">
        <v>1</v>
      </c>
      <c r="M73" s="8">
        <v>614.3</v>
      </c>
      <c r="N73" s="8">
        <v>556.7</v>
      </c>
      <c r="O73" s="8">
        <v>57.6</v>
      </c>
      <c r="P73" s="8">
        <f t="shared" si="6"/>
        <v>25996561.7</v>
      </c>
      <c r="Q73" s="8">
        <v>0</v>
      </c>
      <c r="R73" s="8">
        <v>0</v>
      </c>
      <c r="S73" s="8">
        <f t="shared" si="7"/>
        <v>1039862.468</v>
      </c>
      <c r="T73" s="8">
        <v>0</v>
      </c>
      <c r="U73" s="16"/>
      <c r="V73" s="16"/>
      <c r="W73" s="16"/>
      <c r="X73" s="16"/>
      <c r="Y73" s="16"/>
      <c r="Z73" s="10"/>
      <c r="AA73" s="10"/>
    </row>
    <row r="74" spans="1:27" s="13" customFormat="1" ht="11.25">
      <c r="A74" s="5">
        <v>63</v>
      </c>
      <c r="B74" s="2" t="s">
        <v>96</v>
      </c>
      <c r="C74" s="3" t="s">
        <v>28</v>
      </c>
      <c r="D74" s="7">
        <v>42648</v>
      </c>
      <c r="E74" s="14" t="s">
        <v>143</v>
      </c>
      <c r="F74" s="14" t="s">
        <v>144</v>
      </c>
      <c r="G74" s="5">
        <v>31</v>
      </c>
      <c r="H74" s="5">
        <v>31</v>
      </c>
      <c r="I74" s="8">
        <v>676.1</v>
      </c>
      <c r="J74" s="5">
        <v>12</v>
      </c>
      <c r="K74" s="5">
        <v>11</v>
      </c>
      <c r="L74" s="5">
        <v>1</v>
      </c>
      <c r="M74" s="8">
        <v>610.3</v>
      </c>
      <c r="N74" s="8">
        <v>553.2</v>
      </c>
      <c r="O74" s="8">
        <v>57.1</v>
      </c>
      <c r="P74" s="8">
        <f t="shared" si="6"/>
        <v>25827285.7</v>
      </c>
      <c r="Q74" s="8">
        <v>0</v>
      </c>
      <c r="R74" s="8">
        <v>0</v>
      </c>
      <c r="S74" s="8">
        <f t="shared" si="7"/>
        <v>1033091.428</v>
      </c>
      <c r="T74" s="8">
        <v>0</v>
      </c>
      <c r="U74" s="16"/>
      <c r="V74" s="16"/>
      <c r="W74" s="16"/>
      <c r="X74" s="16"/>
      <c r="Y74" s="16"/>
      <c r="Z74" s="10"/>
      <c r="AA74" s="10"/>
    </row>
    <row r="75" spans="1:27" s="13" customFormat="1" ht="11.25">
      <c r="A75" s="5">
        <v>64</v>
      </c>
      <c r="B75" s="2" t="s">
        <v>97</v>
      </c>
      <c r="C75" s="3" t="s">
        <v>28</v>
      </c>
      <c r="D75" s="7">
        <v>42648</v>
      </c>
      <c r="E75" s="14" t="s">
        <v>143</v>
      </c>
      <c r="F75" s="14" t="s">
        <v>144</v>
      </c>
      <c r="G75" s="5">
        <v>20</v>
      </c>
      <c r="H75" s="5">
        <v>20</v>
      </c>
      <c r="I75" s="8">
        <v>677.4</v>
      </c>
      <c r="J75" s="5">
        <v>12</v>
      </c>
      <c r="K75" s="5">
        <v>12</v>
      </c>
      <c r="L75" s="5">
        <v>0</v>
      </c>
      <c r="M75" s="8">
        <v>596.7</v>
      </c>
      <c r="N75" s="8">
        <v>596.7</v>
      </c>
      <c r="O75" s="8">
        <v>0</v>
      </c>
      <c r="P75" s="8">
        <f t="shared" si="6"/>
        <v>25251747.3</v>
      </c>
      <c r="Q75" s="8">
        <v>0</v>
      </c>
      <c r="R75" s="8">
        <v>0</v>
      </c>
      <c r="S75" s="8">
        <f t="shared" si="7"/>
        <v>1010069.8920000001</v>
      </c>
      <c r="T75" s="8">
        <v>0</v>
      </c>
      <c r="U75" s="16"/>
      <c r="V75" s="16"/>
      <c r="W75" s="16"/>
      <c r="X75" s="16"/>
      <c r="Y75" s="16"/>
      <c r="Z75" s="10"/>
      <c r="AA75" s="10"/>
    </row>
    <row r="76" spans="1:27" s="13" customFormat="1" ht="11.25">
      <c r="A76" s="5">
        <v>65</v>
      </c>
      <c r="B76" s="2" t="s">
        <v>98</v>
      </c>
      <c r="C76" s="3" t="s">
        <v>28</v>
      </c>
      <c r="D76" s="7">
        <v>42648</v>
      </c>
      <c r="E76" s="14" t="s">
        <v>143</v>
      </c>
      <c r="F76" s="14" t="s">
        <v>144</v>
      </c>
      <c r="G76" s="5">
        <v>23</v>
      </c>
      <c r="H76" s="5">
        <v>23</v>
      </c>
      <c r="I76" s="8">
        <v>387</v>
      </c>
      <c r="J76" s="5">
        <v>8</v>
      </c>
      <c r="K76" s="5">
        <v>6</v>
      </c>
      <c r="L76" s="5">
        <v>2</v>
      </c>
      <c r="M76" s="8">
        <v>353.7</v>
      </c>
      <c r="N76" s="8">
        <v>273.3</v>
      </c>
      <c r="O76" s="8">
        <v>80.4</v>
      </c>
      <c r="P76" s="8">
        <f t="shared" si="6"/>
        <v>14968230.299999999</v>
      </c>
      <c r="Q76" s="8">
        <v>0</v>
      </c>
      <c r="R76" s="8">
        <v>0</v>
      </c>
      <c r="S76" s="8">
        <f t="shared" si="7"/>
        <v>598729.2119999999</v>
      </c>
      <c r="T76" s="8">
        <v>0</v>
      </c>
      <c r="U76" s="16"/>
      <c r="V76" s="16"/>
      <c r="W76" s="16"/>
      <c r="X76" s="16"/>
      <c r="Y76" s="16"/>
      <c r="Z76" s="10"/>
      <c r="AA76" s="10"/>
    </row>
    <row r="77" spans="1:27" s="13" customFormat="1" ht="11.25">
      <c r="A77" s="5">
        <v>66</v>
      </c>
      <c r="B77" s="2" t="s">
        <v>99</v>
      </c>
      <c r="C77" s="3" t="s">
        <v>28</v>
      </c>
      <c r="D77" s="7">
        <v>42648</v>
      </c>
      <c r="E77" s="14" t="s">
        <v>143</v>
      </c>
      <c r="F77" s="14" t="s">
        <v>144</v>
      </c>
      <c r="G77" s="5">
        <v>21</v>
      </c>
      <c r="H77" s="5">
        <v>21</v>
      </c>
      <c r="I77" s="8">
        <v>606.4</v>
      </c>
      <c r="J77" s="5">
        <v>12</v>
      </c>
      <c r="K77" s="5">
        <v>10</v>
      </c>
      <c r="L77" s="5">
        <v>2</v>
      </c>
      <c r="M77" s="8">
        <v>600.4</v>
      </c>
      <c r="N77" s="8">
        <v>522.2</v>
      </c>
      <c r="O77" s="8">
        <v>78.2</v>
      </c>
      <c r="P77" s="8">
        <f t="shared" si="6"/>
        <v>25408327.599999998</v>
      </c>
      <c r="Q77" s="8">
        <v>0</v>
      </c>
      <c r="R77" s="8">
        <v>0</v>
      </c>
      <c r="S77" s="8">
        <f t="shared" si="7"/>
        <v>1016333.1039999999</v>
      </c>
      <c r="T77" s="8">
        <v>0</v>
      </c>
      <c r="U77" s="16"/>
      <c r="V77" s="16"/>
      <c r="W77" s="16"/>
      <c r="X77" s="16"/>
      <c r="Y77" s="16"/>
      <c r="Z77" s="10"/>
      <c r="AA77" s="10"/>
    </row>
    <row r="78" spans="1:27" s="13" customFormat="1" ht="11.25">
      <c r="A78" s="5">
        <v>67</v>
      </c>
      <c r="B78" s="2" t="s">
        <v>100</v>
      </c>
      <c r="C78" s="3" t="s">
        <v>28</v>
      </c>
      <c r="D78" s="7">
        <v>42648</v>
      </c>
      <c r="E78" s="14" t="s">
        <v>143</v>
      </c>
      <c r="F78" s="14" t="s">
        <v>144</v>
      </c>
      <c r="G78" s="5">
        <v>13</v>
      </c>
      <c r="H78" s="5">
        <v>13</v>
      </c>
      <c r="I78" s="8">
        <v>356.5</v>
      </c>
      <c r="J78" s="5">
        <v>8</v>
      </c>
      <c r="K78" s="5">
        <v>8</v>
      </c>
      <c r="L78" s="5">
        <v>0</v>
      </c>
      <c r="M78" s="8">
        <v>354.5</v>
      </c>
      <c r="N78" s="8">
        <v>354.5</v>
      </c>
      <c r="O78" s="8">
        <v>0</v>
      </c>
      <c r="P78" s="8">
        <f t="shared" si="6"/>
        <v>15002085.5</v>
      </c>
      <c r="Q78" s="8">
        <v>0</v>
      </c>
      <c r="R78" s="8">
        <v>0</v>
      </c>
      <c r="S78" s="8">
        <f t="shared" si="7"/>
        <v>600083.42</v>
      </c>
      <c r="T78" s="8">
        <v>0</v>
      </c>
      <c r="U78" s="16"/>
      <c r="V78" s="16"/>
      <c r="W78" s="16"/>
      <c r="X78" s="16"/>
      <c r="Y78" s="16"/>
      <c r="Z78" s="10"/>
      <c r="AA78" s="10"/>
    </row>
    <row r="79" spans="1:27" s="13" customFormat="1" ht="11.25">
      <c r="A79" s="5">
        <v>68</v>
      </c>
      <c r="B79" s="2" t="s">
        <v>101</v>
      </c>
      <c r="C79" s="3" t="s">
        <v>28</v>
      </c>
      <c r="D79" s="7">
        <v>42648</v>
      </c>
      <c r="E79" s="14" t="s">
        <v>143</v>
      </c>
      <c r="F79" s="14" t="s">
        <v>144</v>
      </c>
      <c r="G79" s="5">
        <v>15</v>
      </c>
      <c r="H79" s="5">
        <v>15</v>
      </c>
      <c r="I79" s="8">
        <v>353.4</v>
      </c>
      <c r="J79" s="5">
        <v>8</v>
      </c>
      <c r="K79" s="5">
        <v>5</v>
      </c>
      <c r="L79" s="5">
        <v>3</v>
      </c>
      <c r="M79" s="8">
        <v>351.4</v>
      </c>
      <c r="N79" s="8">
        <v>215.2</v>
      </c>
      <c r="O79" s="8">
        <v>136.2</v>
      </c>
      <c r="P79" s="8">
        <f t="shared" si="6"/>
        <v>14870896.6</v>
      </c>
      <c r="Q79" s="8">
        <v>0</v>
      </c>
      <c r="R79" s="8">
        <v>0</v>
      </c>
      <c r="S79" s="8">
        <f t="shared" si="7"/>
        <v>594835.864</v>
      </c>
      <c r="T79" s="8">
        <v>0</v>
      </c>
      <c r="U79" s="16"/>
      <c r="V79" s="16"/>
      <c r="W79" s="16"/>
      <c r="X79" s="16"/>
      <c r="Y79" s="16"/>
      <c r="Z79" s="10"/>
      <c r="AA79" s="10"/>
    </row>
    <row r="80" spans="1:27" s="13" customFormat="1" ht="11.25">
      <c r="A80" s="5">
        <v>69</v>
      </c>
      <c r="B80" s="2" t="s">
        <v>102</v>
      </c>
      <c r="C80" s="3" t="s">
        <v>28</v>
      </c>
      <c r="D80" s="7">
        <v>42648</v>
      </c>
      <c r="E80" s="14" t="s">
        <v>143</v>
      </c>
      <c r="F80" s="14" t="s">
        <v>144</v>
      </c>
      <c r="G80" s="5">
        <v>14</v>
      </c>
      <c r="H80" s="5">
        <v>14</v>
      </c>
      <c r="I80" s="8">
        <v>384.6</v>
      </c>
      <c r="J80" s="5">
        <v>8</v>
      </c>
      <c r="K80" s="5">
        <v>8</v>
      </c>
      <c r="L80" s="5">
        <v>0</v>
      </c>
      <c r="M80" s="8">
        <v>343.8</v>
      </c>
      <c r="N80" s="8">
        <v>343.8</v>
      </c>
      <c r="O80" s="8">
        <v>0</v>
      </c>
      <c r="P80" s="8">
        <f t="shared" si="6"/>
        <v>14549272.200000001</v>
      </c>
      <c r="Q80" s="8">
        <v>0</v>
      </c>
      <c r="R80" s="8">
        <v>0</v>
      </c>
      <c r="S80" s="8">
        <f t="shared" si="7"/>
        <v>581970.888</v>
      </c>
      <c r="T80" s="8">
        <v>0</v>
      </c>
      <c r="U80" s="16"/>
      <c r="V80" s="16"/>
      <c r="W80" s="16"/>
      <c r="X80" s="16"/>
      <c r="Y80" s="16"/>
      <c r="Z80" s="10"/>
      <c r="AA80" s="10"/>
    </row>
    <row r="81" spans="1:27" s="13" customFormat="1" ht="11.25">
      <c r="A81" s="5">
        <v>70</v>
      </c>
      <c r="B81" s="2" t="s">
        <v>103</v>
      </c>
      <c r="C81" s="3" t="s">
        <v>28</v>
      </c>
      <c r="D81" s="7">
        <v>42648</v>
      </c>
      <c r="E81" s="14" t="s">
        <v>143</v>
      </c>
      <c r="F81" s="14" t="s">
        <v>144</v>
      </c>
      <c r="G81" s="5">
        <v>12</v>
      </c>
      <c r="H81" s="5">
        <v>12</v>
      </c>
      <c r="I81" s="8">
        <v>381.3</v>
      </c>
      <c r="J81" s="5">
        <v>8</v>
      </c>
      <c r="K81" s="5">
        <v>7</v>
      </c>
      <c r="L81" s="5">
        <v>1</v>
      </c>
      <c r="M81" s="8">
        <v>355.8</v>
      </c>
      <c r="N81" s="8">
        <v>302.7</v>
      </c>
      <c r="O81" s="8">
        <v>53.1</v>
      </c>
      <c r="P81" s="8">
        <f t="shared" si="6"/>
        <v>15057100.200000001</v>
      </c>
      <c r="Q81" s="8">
        <v>0</v>
      </c>
      <c r="R81" s="8">
        <v>0</v>
      </c>
      <c r="S81" s="8">
        <f t="shared" si="7"/>
        <v>602284.008</v>
      </c>
      <c r="T81" s="8">
        <v>0</v>
      </c>
      <c r="U81" s="16"/>
      <c r="V81" s="16"/>
      <c r="W81" s="16"/>
      <c r="X81" s="16"/>
      <c r="Y81" s="16"/>
      <c r="Z81" s="10"/>
      <c r="AA81" s="10"/>
    </row>
    <row r="82" spans="1:27" s="13" customFormat="1" ht="11.25">
      <c r="A82" s="5">
        <v>71</v>
      </c>
      <c r="B82" s="2" t="s">
        <v>104</v>
      </c>
      <c r="C82" s="3" t="s">
        <v>28</v>
      </c>
      <c r="D82" s="7">
        <v>42648</v>
      </c>
      <c r="E82" s="14" t="s">
        <v>143</v>
      </c>
      <c r="F82" s="14" t="s">
        <v>144</v>
      </c>
      <c r="G82" s="5">
        <v>10</v>
      </c>
      <c r="H82" s="5">
        <v>10</v>
      </c>
      <c r="I82" s="8">
        <v>381.4</v>
      </c>
      <c r="J82" s="5">
        <v>8</v>
      </c>
      <c r="K82" s="5">
        <v>8</v>
      </c>
      <c r="L82" s="5">
        <v>0</v>
      </c>
      <c r="M82" s="8">
        <v>347</v>
      </c>
      <c r="N82" s="8">
        <v>347</v>
      </c>
      <c r="O82" s="8">
        <v>0</v>
      </c>
      <c r="P82" s="8">
        <f t="shared" si="6"/>
        <v>14684693</v>
      </c>
      <c r="Q82" s="8">
        <v>0</v>
      </c>
      <c r="R82" s="8">
        <v>0</v>
      </c>
      <c r="S82" s="8">
        <f t="shared" si="7"/>
        <v>587387.72</v>
      </c>
      <c r="T82" s="8">
        <v>0</v>
      </c>
      <c r="U82" s="16"/>
      <c r="V82" s="16"/>
      <c r="W82" s="16"/>
      <c r="X82" s="16"/>
      <c r="Y82" s="16"/>
      <c r="Z82" s="10"/>
      <c r="AA82" s="10"/>
    </row>
    <row r="83" spans="1:27" s="13" customFormat="1" ht="11.25">
      <c r="A83" s="5">
        <v>72</v>
      </c>
      <c r="B83" s="2" t="s">
        <v>105</v>
      </c>
      <c r="C83" s="3" t="s">
        <v>28</v>
      </c>
      <c r="D83" s="7">
        <v>42648</v>
      </c>
      <c r="E83" s="14" t="s">
        <v>143</v>
      </c>
      <c r="F83" s="14" t="s">
        <v>144</v>
      </c>
      <c r="G83" s="5">
        <v>16</v>
      </c>
      <c r="H83" s="5">
        <v>16</v>
      </c>
      <c r="I83" s="8">
        <v>372.2</v>
      </c>
      <c r="J83" s="5">
        <v>8</v>
      </c>
      <c r="K83" s="5">
        <v>8</v>
      </c>
      <c r="L83" s="5">
        <v>0</v>
      </c>
      <c r="M83" s="8">
        <v>334.9</v>
      </c>
      <c r="N83" s="8">
        <v>334.9</v>
      </c>
      <c r="O83" s="8">
        <v>0</v>
      </c>
      <c r="P83" s="8">
        <f t="shared" si="6"/>
        <v>14172633.1</v>
      </c>
      <c r="Q83" s="8">
        <v>0</v>
      </c>
      <c r="R83" s="8">
        <v>0</v>
      </c>
      <c r="S83" s="8">
        <f t="shared" si="7"/>
        <v>566905.324</v>
      </c>
      <c r="T83" s="8">
        <v>0</v>
      </c>
      <c r="U83" s="16"/>
      <c r="V83" s="16"/>
      <c r="W83" s="16"/>
      <c r="X83" s="16"/>
      <c r="Y83" s="16"/>
      <c r="Z83" s="10"/>
      <c r="AA83" s="10"/>
    </row>
    <row r="84" spans="1:27" s="13" customFormat="1" ht="11.25">
      <c r="A84" s="5">
        <v>73</v>
      </c>
      <c r="B84" s="2" t="s">
        <v>106</v>
      </c>
      <c r="C84" s="3" t="s">
        <v>28</v>
      </c>
      <c r="D84" s="7">
        <v>42648</v>
      </c>
      <c r="E84" s="14" t="s">
        <v>143</v>
      </c>
      <c r="F84" s="14" t="s">
        <v>144</v>
      </c>
      <c r="G84" s="5">
        <v>13</v>
      </c>
      <c r="H84" s="5">
        <v>13</v>
      </c>
      <c r="I84" s="8">
        <v>404.6</v>
      </c>
      <c r="J84" s="5">
        <v>8</v>
      </c>
      <c r="K84" s="5">
        <v>6</v>
      </c>
      <c r="L84" s="5">
        <v>2</v>
      </c>
      <c r="M84" s="8">
        <v>343.5</v>
      </c>
      <c r="N84" s="8">
        <v>251.9</v>
      </c>
      <c r="O84" s="8">
        <v>91.6</v>
      </c>
      <c r="P84" s="8">
        <f t="shared" si="6"/>
        <v>14536576.5</v>
      </c>
      <c r="Q84" s="8">
        <v>0</v>
      </c>
      <c r="R84" s="8">
        <v>0</v>
      </c>
      <c r="S84" s="8">
        <f t="shared" si="7"/>
        <v>581463.06</v>
      </c>
      <c r="T84" s="8">
        <v>0</v>
      </c>
      <c r="U84" s="16"/>
      <c r="V84" s="16"/>
      <c r="W84" s="16"/>
      <c r="X84" s="16"/>
      <c r="Y84" s="16"/>
      <c r="Z84" s="10"/>
      <c r="AA84" s="10"/>
    </row>
    <row r="85" spans="1:27" s="13" customFormat="1" ht="11.25">
      <c r="A85" s="5">
        <v>74</v>
      </c>
      <c r="B85" s="2" t="s">
        <v>107</v>
      </c>
      <c r="C85" s="3" t="s">
        <v>28</v>
      </c>
      <c r="D85" s="7">
        <v>42648</v>
      </c>
      <c r="E85" s="14" t="s">
        <v>143</v>
      </c>
      <c r="F85" s="14" t="s">
        <v>144</v>
      </c>
      <c r="G85" s="5">
        <v>23</v>
      </c>
      <c r="H85" s="5">
        <v>23</v>
      </c>
      <c r="I85" s="8">
        <v>594.7</v>
      </c>
      <c r="J85" s="5">
        <v>10</v>
      </c>
      <c r="K85" s="5">
        <v>9</v>
      </c>
      <c r="L85" s="5">
        <v>1</v>
      </c>
      <c r="M85" s="8">
        <v>537.6</v>
      </c>
      <c r="N85" s="8">
        <v>497.5</v>
      </c>
      <c r="O85" s="8">
        <v>40.1</v>
      </c>
      <c r="P85" s="8">
        <f t="shared" si="6"/>
        <v>22750694.400000002</v>
      </c>
      <c r="Q85" s="8">
        <v>0</v>
      </c>
      <c r="R85" s="8">
        <v>0</v>
      </c>
      <c r="S85" s="8">
        <f t="shared" si="7"/>
        <v>910027.7760000001</v>
      </c>
      <c r="T85" s="8">
        <v>0</v>
      </c>
      <c r="U85" s="16"/>
      <c r="V85" s="16"/>
      <c r="W85" s="16"/>
      <c r="X85" s="16"/>
      <c r="Y85" s="16"/>
      <c r="Z85" s="10"/>
      <c r="AA85" s="10"/>
    </row>
    <row r="86" spans="1:27" s="13" customFormat="1" ht="11.25">
      <c r="A86" s="5">
        <v>75</v>
      </c>
      <c r="B86" s="2" t="s">
        <v>108</v>
      </c>
      <c r="C86" s="3" t="s">
        <v>28</v>
      </c>
      <c r="D86" s="7">
        <v>42648</v>
      </c>
      <c r="E86" s="14" t="s">
        <v>143</v>
      </c>
      <c r="F86" s="14" t="s">
        <v>144</v>
      </c>
      <c r="G86" s="5">
        <v>22</v>
      </c>
      <c r="H86" s="5">
        <v>22</v>
      </c>
      <c r="I86" s="8">
        <v>660</v>
      </c>
      <c r="J86" s="5">
        <v>12</v>
      </c>
      <c r="K86" s="5">
        <v>12</v>
      </c>
      <c r="L86" s="5">
        <v>0</v>
      </c>
      <c r="M86" s="8">
        <v>598</v>
      </c>
      <c r="N86" s="8">
        <v>598</v>
      </c>
      <c r="O86" s="8">
        <v>0</v>
      </c>
      <c r="P86" s="8">
        <f t="shared" si="6"/>
        <v>25306762</v>
      </c>
      <c r="Q86" s="8">
        <v>0</v>
      </c>
      <c r="R86" s="8">
        <v>0</v>
      </c>
      <c r="S86" s="8">
        <f t="shared" si="7"/>
        <v>1012270.48</v>
      </c>
      <c r="T86" s="8">
        <v>0</v>
      </c>
      <c r="U86" s="16"/>
      <c r="V86" s="16"/>
      <c r="W86" s="16"/>
      <c r="X86" s="16"/>
      <c r="Y86" s="16"/>
      <c r="Z86" s="10"/>
      <c r="AA86" s="10"/>
    </row>
    <row r="87" spans="1:27" s="13" customFormat="1" ht="11.25">
      <c r="A87" s="5">
        <v>76</v>
      </c>
      <c r="B87" s="2" t="s">
        <v>109</v>
      </c>
      <c r="C87" s="3" t="s">
        <v>28</v>
      </c>
      <c r="D87" s="7">
        <v>42648</v>
      </c>
      <c r="E87" s="14" t="s">
        <v>143</v>
      </c>
      <c r="F87" s="14" t="s">
        <v>144</v>
      </c>
      <c r="G87" s="5">
        <v>15</v>
      </c>
      <c r="H87" s="5">
        <v>15</v>
      </c>
      <c r="I87" s="8">
        <v>348.6</v>
      </c>
      <c r="J87" s="5">
        <v>8</v>
      </c>
      <c r="K87" s="5">
        <v>8</v>
      </c>
      <c r="L87" s="5">
        <v>0</v>
      </c>
      <c r="M87" s="8">
        <v>346.6</v>
      </c>
      <c r="N87" s="8">
        <v>346.6</v>
      </c>
      <c r="O87" s="8">
        <v>0</v>
      </c>
      <c r="P87" s="8">
        <f t="shared" si="6"/>
        <v>14667765.4</v>
      </c>
      <c r="Q87" s="8">
        <v>0</v>
      </c>
      <c r="R87" s="8">
        <v>0</v>
      </c>
      <c r="S87" s="8">
        <f t="shared" si="7"/>
        <v>586710.616</v>
      </c>
      <c r="T87" s="8">
        <v>0</v>
      </c>
      <c r="U87" s="16"/>
      <c r="V87" s="16"/>
      <c r="W87" s="16"/>
      <c r="X87" s="16"/>
      <c r="Y87" s="16"/>
      <c r="Z87" s="10"/>
      <c r="AA87" s="10"/>
    </row>
    <row r="88" spans="1:27" s="13" customFormat="1" ht="11.25">
      <c r="A88" s="5">
        <v>77</v>
      </c>
      <c r="B88" s="2" t="s">
        <v>110</v>
      </c>
      <c r="C88" s="3" t="s">
        <v>28</v>
      </c>
      <c r="D88" s="7">
        <v>42648</v>
      </c>
      <c r="E88" s="14" t="s">
        <v>143</v>
      </c>
      <c r="F88" s="14" t="s">
        <v>144</v>
      </c>
      <c r="G88" s="5">
        <v>23</v>
      </c>
      <c r="H88" s="5">
        <v>23</v>
      </c>
      <c r="I88" s="8">
        <v>337.2</v>
      </c>
      <c r="J88" s="5">
        <v>8</v>
      </c>
      <c r="K88" s="5">
        <v>6</v>
      </c>
      <c r="L88" s="5">
        <v>2</v>
      </c>
      <c r="M88" s="8">
        <v>335.2</v>
      </c>
      <c r="N88" s="8">
        <v>256.9</v>
      </c>
      <c r="O88" s="8">
        <v>78.3</v>
      </c>
      <c r="P88" s="8">
        <f t="shared" si="6"/>
        <v>14185328.799999999</v>
      </c>
      <c r="Q88" s="8">
        <v>0</v>
      </c>
      <c r="R88" s="8">
        <v>0</v>
      </c>
      <c r="S88" s="8">
        <f t="shared" si="7"/>
        <v>567413.152</v>
      </c>
      <c r="T88" s="8">
        <v>0</v>
      </c>
      <c r="U88" s="16"/>
      <c r="V88" s="16"/>
      <c r="W88" s="16"/>
      <c r="X88" s="16"/>
      <c r="Y88" s="16"/>
      <c r="Z88" s="10"/>
      <c r="AA88" s="10"/>
    </row>
    <row r="89" spans="1:27" s="13" customFormat="1" ht="11.25">
      <c r="A89" s="5">
        <v>78</v>
      </c>
      <c r="B89" s="2" t="s">
        <v>111</v>
      </c>
      <c r="C89" s="3" t="s">
        <v>28</v>
      </c>
      <c r="D89" s="7">
        <v>42648</v>
      </c>
      <c r="E89" s="14" t="s">
        <v>143</v>
      </c>
      <c r="F89" s="14" t="s">
        <v>144</v>
      </c>
      <c r="G89" s="5">
        <v>24</v>
      </c>
      <c r="H89" s="5">
        <v>24</v>
      </c>
      <c r="I89" s="8">
        <v>573</v>
      </c>
      <c r="J89" s="5">
        <v>10</v>
      </c>
      <c r="K89" s="5">
        <v>7</v>
      </c>
      <c r="L89" s="5">
        <v>3</v>
      </c>
      <c r="M89" s="8">
        <v>530.4</v>
      </c>
      <c r="N89" s="8">
        <v>373.9</v>
      </c>
      <c r="O89" s="8">
        <v>156.5</v>
      </c>
      <c r="P89" s="8">
        <f t="shared" si="6"/>
        <v>22445997.599999998</v>
      </c>
      <c r="Q89" s="8">
        <v>0</v>
      </c>
      <c r="R89" s="8">
        <v>0</v>
      </c>
      <c r="S89" s="8">
        <f t="shared" si="7"/>
        <v>897839.904</v>
      </c>
      <c r="T89" s="8">
        <v>0</v>
      </c>
      <c r="U89" s="16"/>
      <c r="V89" s="16"/>
      <c r="W89" s="16"/>
      <c r="X89" s="16"/>
      <c r="Y89" s="16"/>
      <c r="Z89" s="10"/>
      <c r="AA89" s="10"/>
    </row>
    <row r="90" spans="1:27" s="13" customFormat="1" ht="11.25" customHeight="1">
      <c r="A90" s="29"/>
      <c r="B90" s="33" t="s">
        <v>113</v>
      </c>
      <c r="C90" s="36"/>
      <c r="D90" s="36"/>
      <c r="E90" s="36"/>
      <c r="F90" s="37"/>
      <c r="G90" s="27">
        <f>G112+G111+G110+G109+G108+G107+G106+G105+G104+G103+G102+G101+G100+G99+G98+G97+G96+G95+G94+G93+G92+G91</f>
        <v>188</v>
      </c>
      <c r="H90" s="27">
        <f aca="true" t="shared" si="9" ref="H90:T90">H112+H111+H110+H109+H108+H107+H106+H105+H104+H103+H102+H101+H100+H99+H98+H97+H96+H95+H94+H93+H92+H91</f>
        <v>188</v>
      </c>
      <c r="I90" s="28">
        <f t="shared" si="9"/>
        <v>5234.000000000002</v>
      </c>
      <c r="J90" s="27">
        <f t="shared" si="9"/>
        <v>107</v>
      </c>
      <c r="K90" s="27">
        <f t="shared" si="9"/>
        <v>65</v>
      </c>
      <c r="L90" s="27">
        <f t="shared" si="9"/>
        <v>42</v>
      </c>
      <c r="M90" s="28">
        <f t="shared" si="9"/>
        <v>4991.400000000001</v>
      </c>
      <c r="N90" s="28">
        <f t="shared" si="9"/>
        <v>2969.0000000000005</v>
      </c>
      <c r="O90" s="28">
        <f t="shared" si="9"/>
        <v>2022.3999999999999</v>
      </c>
      <c r="P90" s="28">
        <f t="shared" si="9"/>
        <v>211231056.59999996</v>
      </c>
      <c r="Q90" s="28">
        <f t="shared" si="9"/>
        <v>0</v>
      </c>
      <c r="R90" s="28">
        <f t="shared" si="9"/>
        <v>0</v>
      </c>
      <c r="S90" s="28">
        <f t="shared" si="9"/>
        <v>8449242.264</v>
      </c>
      <c r="T90" s="28">
        <f t="shared" si="9"/>
        <v>0</v>
      </c>
      <c r="U90" s="16"/>
      <c r="V90" s="16"/>
      <c r="W90" s="16"/>
      <c r="X90" s="16"/>
      <c r="Y90" s="16"/>
      <c r="Z90" s="10"/>
      <c r="AA90" s="10"/>
    </row>
    <row r="91" spans="1:27" s="13" customFormat="1" ht="11.25">
      <c r="A91" s="5">
        <v>79</v>
      </c>
      <c r="B91" s="2" t="s">
        <v>114</v>
      </c>
      <c r="C91" s="3" t="s">
        <v>28</v>
      </c>
      <c r="D91" s="7">
        <v>42279</v>
      </c>
      <c r="E91" s="14" t="s">
        <v>144</v>
      </c>
      <c r="F91" s="14" t="s">
        <v>145</v>
      </c>
      <c r="G91" s="5">
        <v>16</v>
      </c>
      <c r="H91" s="5">
        <v>16</v>
      </c>
      <c r="I91" s="8">
        <v>583.3</v>
      </c>
      <c r="J91" s="5">
        <v>14</v>
      </c>
      <c r="K91" s="5">
        <v>9</v>
      </c>
      <c r="L91" s="5">
        <v>5</v>
      </c>
      <c r="M91" s="8">
        <v>510.3</v>
      </c>
      <c r="N91" s="8">
        <v>354.7</v>
      </c>
      <c r="O91" s="8">
        <v>155.6</v>
      </c>
      <c r="P91" s="8">
        <f t="shared" si="6"/>
        <v>21595385.7</v>
      </c>
      <c r="Q91" s="8">
        <v>0</v>
      </c>
      <c r="R91" s="8">
        <v>0</v>
      </c>
      <c r="S91" s="8">
        <f t="shared" si="7"/>
        <v>863815.428</v>
      </c>
      <c r="T91" s="8">
        <v>0</v>
      </c>
      <c r="U91" s="16"/>
      <c r="V91" s="16"/>
      <c r="W91" s="16"/>
      <c r="X91" s="16"/>
      <c r="Y91" s="16"/>
      <c r="Z91" s="10"/>
      <c r="AA91" s="10"/>
    </row>
    <row r="92" spans="1:27" s="13" customFormat="1" ht="11.25">
      <c r="A92" s="5">
        <v>80</v>
      </c>
      <c r="B92" s="2" t="s">
        <v>115</v>
      </c>
      <c r="C92" s="3" t="s">
        <v>28</v>
      </c>
      <c r="D92" s="7">
        <v>42563</v>
      </c>
      <c r="E92" s="14" t="s">
        <v>144</v>
      </c>
      <c r="F92" s="14" t="s">
        <v>145</v>
      </c>
      <c r="G92" s="5">
        <v>3</v>
      </c>
      <c r="H92" s="5">
        <v>3</v>
      </c>
      <c r="I92" s="8">
        <v>105.8</v>
      </c>
      <c r="J92" s="5">
        <v>3</v>
      </c>
      <c r="K92" s="5">
        <v>0</v>
      </c>
      <c r="L92" s="5">
        <v>3</v>
      </c>
      <c r="M92" s="8">
        <v>103.8</v>
      </c>
      <c r="N92" s="8">
        <v>0</v>
      </c>
      <c r="O92" s="8">
        <v>103.8</v>
      </c>
      <c r="P92" s="8">
        <f t="shared" si="6"/>
        <v>4392712.2</v>
      </c>
      <c r="Q92" s="8">
        <v>0</v>
      </c>
      <c r="R92" s="8">
        <v>0</v>
      </c>
      <c r="S92" s="8">
        <f t="shared" si="7"/>
        <v>175708.488</v>
      </c>
      <c r="T92" s="8">
        <v>0</v>
      </c>
      <c r="U92" s="16"/>
      <c r="V92" s="16"/>
      <c r="W92" s="16"/>
      <c r="X92" s="16"/>
      <c r="Y92" s="16"/>
      <c r="Z92" s="10"/>
      <c r="AA92" s="10"/>
    </row>
    <row r="93" spans="1:27" s="13" customFormat="1" ht="11.25">
      <c r="A93" s="5">
        <v>81</v>
      </c>
      <c r="B93" s="2" t="s">
        <v>116</v>
      </c>
      <c r="C93" s="3" t="s">
        <v>28</v>
      </c>
      <c r="D93" s="7">
        <v>42279</v>
      </c>
      <c r="E93" s="14" t="s">
        <v>144</v>
      </c>
      <c r="F93" s="14" t="s">
        <v>145</v>
      </c>
      <c r="G93" s="5">
        <v>5</v>
      </c>
      <c r="H93" s="5">
        <v>5</v>
      </c>
      <c r="I93" s="8">
        <v>270</v>
      </c>
      <c r="J93" s="5">
        <v>5</v>
      </c>
      <c r="K93" s="5">
        <v>0</v>
      </c>
      <c r="L93" s="5">
        <v>5</v>
      </c>
      <c r="M93" s="8">
        <v>268.9</v>
      </c>
      <c r="N93" s="8">
        <v>0</v>
      </c>
      <c r="O93" s="8">
        <v>268.9</v>
      </c>
      <c r="P93" s="8">
        <f t="shared" si="6"/>
        <v>11379579.1</v>
      </c>
      <c r="Q93" s="8">
        <v>0</v>
      </c>
      <c r="R93" s="8">
        <v>0</v>
      </c>
      <c r="S93" s="8">
        <f t="shared" si="7"/>
        <v>455183.164</v>
      </c>
      <c r="T93" s="8">
        <v>0</v>
      </c>
      <c r="U93" s="16"/>
      <c r="V93" s="16"/>
      <c r="W93" s="16"/>
      <c r="X93" s="16"/>
      <c r="Y93" s="16"/>
      <c r="Z93" s="10"/>
      <c r="AA93" s="10"/>
    </row>
    <row r="94" spans="1:27" s="13" customFormat="1" ht="11.25">
      <c r="A94" s="5">
        <v>82</v>
      </c>
      <c r="B94" s="2" t="s">
        <v>117</v>
      </c>
      <c r="C94" s="3" t="s">
        <v>28</v>
      </c>
      <c r="D94" s="7">
        <v>42563</v>
      </c>
      <c r="E94" s="14" t="s">
        <v>144</v>
      </c>
      <c r="F94" s="14" t="s">
        <v>145</v>
      </c>
      <c r="G94" s="5">
        <v>10</v>
      </c>
      <c r="H94" s="5">
        <v>10</v>
      </c>
      <c r="I94" s="8">
        <v>132.6</v>
      </c>
      <c r="J94" s="5">
        <v>2</v>
      </c>
      <c r="K94" s="5">
        <v>1</v>
      </c>
      <c r="L94" s="5">
        <v>1</v>
      </c>
      <c r="M94" s="8">
        <v>130.6</v>
      </c>
      <c r="N94" s="8">
        <v>63.7</v>
      </c>
      <c r="O94" s="8">
        <v>66.9</v>
      </c>
      <c r="P94" s="8">
        <f t="shared" si="6"/>
        <v>5526861.399999999</v>
      </c>
      <c r="Q94" s="8">
        <v>0</v>
      </c>
      <c r="R94" s="8">
        <v>0</v>
      </c>
      <c r="S94" s="8">
        <f t="shared" si="7"/>
        <v>221074.45599999998</v>
      </c>
      <c r="T94" s="8">
        <v>0</v>
      </c>
      <c r="U94" s="16"/>
      <c r="V94" s="16"/>
      <c r="W94" s="16"/>
      <c r="X94" s="16"/>
      <c r="Y94" s="16"/>
      <c r="Z94" s="10"/>
      <c r="AA94" s="10"/>
    </row>
    <row r="95" spans="1:27" s="13" customFormat="1" ht="11.25">
      <c r="A95" s="5">
        <v>83</v>
      </c>
      <c r="B95" s="2" t="s">
        <v>118</v>
      </c>
      <c r="C95" s="3" t="s">
        <v>28</v>
      </c>
      <c r="D95" s="7">
        <v>42563</v>
      </c>
      <c r="E95" s="14" t="s">
        <v>144</v>
      </c>
      <c r="F95" s="14" t="s">
        <v>145</v>
      </c>
      <c r="G95" s="5">
        <v>6</v>
      </c>
      <c r="H95" s="5">
        <v>6</v>
      </c>
      <c r="I95" s="8">
        <v>83.6</v>
      </c>
      <c r="J95" s="5">
        <v>2</v>
      </c>
      <c r="K95" s="5">
        <v>1</v>
      </c>
      <c r="L95" s="5">
        <v>1</v>
      </c>
      <c r="M95" s="8">
        <v>81.6</v>
      </c>
      <c r="N95" s="8">
        <v>40.8</v>
      </c>
      <c r="O95" s="8">
        <v>40.8</v>
      </c>
      <c r="P95" s="8">
        <f t="shared" si="6"/>
        <v>3453230.4</v>
      </c>
      <c r="Q95" s="8">
        <v>0</v>
      </c>
      <c r="R95" s="8">
        <v>0</v>
      </c>
      <c r="S95" s="8">
        <f t="shared" si="7"/>
        <v>138129.216</v>
      </c>
      <c r="T95" s="8">
        <v>0</v>
      </c>
      <c r="U95" s="16"/>
      <c r="V95" s="16"/>
      <c r="W95" s="16"/>
      <c r="X95" s="16"/>
      <c r="Y95" s="16"/>
      <c r="Z95" s="10"/>
      <c r="AA95" s="10"/>
    </row>
    <row r="96" spans="1:27" s="13" customFormat="1" ht="11.25">
      <c r="A96" s="5">
        <v>84</v>
      </c>
      <c r="B96" s="2" t="s">
        <v>119</v>
      </c>
      <c r="C96" s="3" t="s">
        <v>28</v>
      </c>
      <c r="D96" s="7">
        <v>42563</v>
      </c>
      <c r="E96" s="14" t="s">
        <v>144</v>
      </c>
      <c r="F96" s="14" t="s">
        <v>145</v>
      </c>
      <c r="G96" s="5">
        <v>3</v>
      </c>
      <c r="H96" s="5">
        <v>3</v>
      </c>
      <c r="I96" s="8">
        <v>154.4</v>
      </c>
      <c r="J96" s="5">
        <v>2</v>
      </c>
      <c r="K96" s="5">
        <v>0</v>
      </c>
      <c r="L96" s="5">
        <v>2</v>
      </c>
      <c r="M96" s="8">
        <v>152.4</v>
      </c>
      <c r="N96" s="8">
        <v>0</v>
      </c>
      <c r="O96" s="8">
        <v>152.4</v>
      </c>
      <c r="P96" s="8">
        <f t="shared" si="6"/>
        <v>6449415.600000001</v>
      </c>
      <c r="Q96" s="8">
        <v>0</v>
      </c>
      <c r="R96" s="8">
        <v>0</v>
      </c>
      <c r="S96" s="8">
        <f t="shared" si="7"/>
        <v>257976.62400000004</v>
      </c>
      <c r="T96" s="8">
        <v>0</v>
      </c>
      <c r="U96" s="16"/>
      <c r="V96" s="16"/>
      <c r="W96" s="16"/>
      <c r="X96" s="16"/>
      <c r="Y96" s="16"/>
      <c r="Z96" s="10"/>
      <c r="AA96" s="10"/>
    </row>
    <row r="97" spans="1:27" s="13" customFormat="1" ht="11.25">
      <c r="A97" s="5">
        <v>85</v>
      </c>
      <c r="B97" s="2" t="s">
        <v>120</v>
      </c>
      <c r="C97" s="3" t="s">
        <v>28</v>
      </c>
      <c r="D97" s="7">
        <v>42563</v>
      </c>
      <c r="E97" s="14" t="s">
        <v>144</v>
      </c>
      <c r="F97" s="14" t="s">
        <v>145</v>
      </c>
      <c r="G97" s="5">
        <v>1</v>
      </c>
      <c r="H97" s="5">
        <v>1</v>
      </c>
      <c r="I97" s="8">
        <v>80.5</v>
      </c>
      <c r="J97" s="5">
        <v>1</v>
      </c>
      <c r="K97" s="5">
        <v>0</v>
      </c>
      <c r="L97" s="5">
        <v>1</v>
      </c>
      <c r="M97" s="8">
        <v>78.5</v>
      </c>
      <c r="N97" s="8">
        <v>0</v>
      </c>
      <c r="O97" s="8">
        <v>78.5</v>
      </c>
      <c r="P97" s="8">
        <f t="shared" si="6"/>
        <v>3322041.5</v>
      </c>
      <c r="Q97" s="8">
        <v>0</v>
      </c>
      <c r="R97" s="8">
        <v>0</v>
      </c>
      <c r="S97" s="8">
        <f t="shared" si="7"/>
        <v>132881.66</v>
      </c>
      <c r="T97" s="8">
        <v>0</v>
      </c>
      <c r="U97" s="16"/>
      <c r="V97" s="16"/>
      <c r="W97" s="16"/>
      <c r="X97" s="16"/>
      <c r="Y97" s="16"/>
      <c r="Z97" s="10"/>
      <c r="AA97" s="10"/>
    </row>
    <row r="98" spans="1:27" s="13" customFormat="1" ht="11.25">
      <c r="A98" s="5">
        <v>86</v>
      </c>
      <c r="B98" s="2" t="s">
        <v>121</v>
      </c>
      <c r="C98" s="3" t="s">
        <v>28</v>
      </c>
      <c r="D98" s="7">
        <v>42648</v>
      </c>
      <c r="E98" s="14" t="s">
        <v>144</v>
      </c>
      <c r="F98" s="14" t="s">
        <v>145</v>
      </c>
      <c r="G98" s="5">
        <v>10</v>
      </c>
      <c r="H98" s="5">
        <v>10</v>
      </c>
      <c r="I98" s="8">
        <v>176.1</v>
      </c>
      <c r="J98" s="5">
        <v>5</v>
      </c>
      <c r="K98" s="5">
        <v>4</v>
      </c>
      <c r="L98" s="5">
        <v>1</v>
      </c>
      <c r="M98" s="8">
        <v>174.1</v>
      </c>
      <c r="N98" s="8">
        <v>139.9</v>
      </c>
      <c r="O98" s="8">
        <v>34.2</v>
      </c>
      <c r="P98" s="8">
        <f t="shared" si="6"/>
        <v>7367737.899999999</v>
      </c>
      <c r="Q98" s="8">
        <v>0</v>
      </c>
      <c r="R98" s="8">
        <v>0</v>
      </c>
      <c r="S98" s="8">
        <f t="shared" si="7"/>
        <v>294709.516</v>
      </c>
      <c r="T98" s="8">
        <v>0</v>
      </c>
      <c r="U98" s="16"/>
      <c r="V98" s="16"/>
      <c r="W98" s="16"/>
      <c r="X98" s="16"/>
      <c r="Y98" s="16"/>
      <c r="Z98" s="10"/>
      <c r="AA98" s="10"/>
    </row>
    <row r="99" spans="1:27" s="13" customFormat="1" ht="11.25">
      <c r="A99" s="5">
        <v>87</v>
      </c>
      <c r="B99" s="2" t="s">
        <v>122</v>
      </c>
      <c r="C99" s="3" t="s">
        <v>28</v>
      </c>
      <c r="D99" s="7">
        <v>42648</v>
      </c>
      <c r="E99" s="14" t="s">
        <v>144</v>
      </c>
      <c r="F99" s="14" t="s">
        <v>145</v>
      </c>
      <c r="G99" s="5">
        <v>2</v>
      </c>
      <c r="H99" s="5">
        <v>2</v>
      </c>
      <c r="I99" s="8">
        <v>59.6</v>
      </c>
      <c r="J99" s="5">
        <v>2</v>
      </c>
      <c r="K99" s="5">
        <v>1</v>
      </c>
      <c r="L99" s="5">
        <v>1</v>
      </c>
      <c r="M99" s="8">
        <v>57.6</v>
      </c>
      <c r="N99" s="8">
        <v>28.9</v>
      </c>
      <c r="O99" s="8">
        <v>28.7</v>
      </c>
      <c r="P99" s="8">
        <f t="shared" si="6"/>
        <v>2437574.4</v>
      </c>
      <c r="Q99" s="8">
        <v>0</v>
      </c>
      <c r="R99" s="8">
        <v>0</v>
      </c>
      <c r="S99" s="8">
        <f t="shared" si="7"/>
        <v>97502.976</v>
      </c>
      <c r="T99" s="8">
        <v>0</v>
      </c>
      <c r="U99" s="16"/>
      <c r="V99" s="16"/>
      <c r="W99" s="16"/>
      <c r="X99" s="16"/>
      <c r="Y99" s="16"/>
      <c r="Z99" s="10"/>
      <c r="AA99" s="10"/>
    </row>
    <row r="100" spans="1:27" s="13" customFormat="1" ht="11.25">
      <c r="A100" s="5">
        <v>88</v>
      </c>
      <c r="B100" s="2" t="s">
        <v>123</v>
      </c>
      <c r="C100" s="3" t="s">
        <v>28</v>
      </c>
      <c r="D100" s="7">
        <v>42648</v>
      </c>
      <c r="E100" s="14" t="s">
        <v>144</v>
      </c>
      <c r="F100" s="14" t="s">
        <v>145</v>
      </c>
      <c r="G100" s="5">
        <v>5</v>
      </c>
      <c r="H100" s="5">
        <v>5</v>
      </c>
      <c r="I100" s="8">
        <v>61.8</v>
      </c>
      <c r="J100" s="5">
        <v>2</v>
      </c>
      <c r="K100" s="5">
        <v>2</v>
      </c>
      <c r="L100" s="5">
        <v>0</v>
      </c>
      <c r="M100" s="8">
        <v>59.8</v>
      </c>
      <c r="N100" s="8">
        <v>59.8</v>
      </c>
      <c r="O100" s="8">
        <v>0</v>
      </c>
      <c r="P100" s="8">
        <f t="shared" si="6"/>
        <v>2530676.1999999997</v>
      </c>
      <c r="Q100" s="8">
        <v>0</v>
      </c>
      <c r="R100" s="8">
        <v>0</v>
      </c>
      <c r="S100" s="8">
        <f t="shared" si="7"/>
        <v>101227.048</v>
      </c>
      <c r="T100" s="8">
        <v>0</v>
      </c>
      <c r="U100" s="16"/>
      <c r="V100" s="16"/>
      <c r="W100" s="16"/>
      <c r="X100" s="16"/>
      <c r="Y100" s="16"/>
      <c r="Z100" s="10"/>
      <c r="AA100" s="10"/>
    </row>
    <row r="101" spans="1:27" s="13" customFormat="1" ht="11.25">
      <c r="A101" s="5">
        <v>89</v>
      </c>
      <c r="B101" s="2" t="s">
        <v>124</v>
      </c>
      <c r="C101" s="3" t="s">
        <v>28</v>
      </c>
      <c r="D101" s="7">
        <v>42648</v>
      </c>
      <c r="E101" s="14" t="s">
        <v>144</v>
      </c>
      <c r="F101" s="14" t="s">
        <v>145</v>
      </c>
      <c r="G101" s="5">
        <v>13</v>
      </c>
      <c r="H101" s="5">
        <v>13</v>
      </c>
      <c r="I101" s="8">
        <v>152.3</v>
      </c>
      <c r="J101" s="5">
        <v>4</v>
      </c>
      <c r="K101" s="5">
        <v>1</v>
      </c>
      <c r="L101" s="5">
        <v>3</v>
      </c>
      <c r="M101" s="8">
        <v>149.3</v>
      </c>
      <c r="N101" s="8">
        <v>40.3</v>
      </c>
      <c r="O101" s="8">
        <v>109</v>
      </c>
      <c r="P101" s="8">
        <f t="shared" si="6"/>
        <v>6318226.7</v>
      </c>
      <c r="Q101" s="8">
        <v>0</v>
      </c>
      <c r="R101" s="8">
        <v>0</v>
      </c>
      <c r="S101" s="8">
        <f t="shared" si="7"/>
        <v>252729.068</v>
      </c>
      <c r="T101" s="8">
        <v>0</v>
      </c>
      <c r="U101" s="16"/>
      <c r="V101" s="16"/>
      <c r="W101" s="16"/>
      <c r="X101" s="16"/>
      <c r="Y101" s="16"/>
      <c r="Z101" s="10"/>
      <c r="AA101" s="10"/>
    </row>
    <row r="102" spans="1:27" s="13" customFormat="1" ht="11.25">
      <c r="A102" s="5">
        <v>90</v>
      </c>
      <c r="B102" s="2" t="s">
        <v>125</v>
      </c>
      <c r="C102" s="3" t="s">
        <v>28</v>
      </c>
      <c r="D102" s="7">
        <v>42648</v>
      </c>
      <c r="E102" s="14" t="s">
        <v>144</v>
      </c>
      <c r="F102" s="14" t="s">
        <v>145</v>
      </c>
      <c r="G102" s="5">
        <v>15</v>
      </c>
      <c r="H102" s="5">
        <v>15</v>
      </c>
      <c r="I102" s="8">
        <v>348.3</v>
      </c>
      <c r="J102" s="5">
        <v>6</v>
      </c>
      <c r="K102" s="5">
        <v>2</v>
      </c>
      <c r="L102" s="5">
        <v>4</v>
      </c>
      <c r="M102" s="8">
        <v>346.3</v>
      </c>
      <c r="N102" s="8">
        <v>108.9</v>
      </c>
      <c r="O102" s="8">
        <v>237.4</v>
      </c>
      <c r="P102" s="8">
        <f t="shared" si="6"/>
        <v>14655069.700000001</v>
      </c>
      <c r="Q102" s="8">
        <v>0</v>
      </c>
      <c r="R102" s="8">
        <v>0</v>
      </c>
      <c r="S102" s="8">
        <f t="shared" si="7"/>
        <v>586202.7880000001</v>
      </c>
      <c r="T102" s="8">
        <v>0</v>
      </c>
      <c r="U102" s="16"/>
      <c r="V102" s="16"/>
      <c r="W102" s="16"/>
      <c r="X102" s="16"/>
      <c r="Y102" s="16"/>
      <c r="Z102" s="10"/>
      <c r="AA102" s="10"/>
    </row>
    <row r="103" spans="1:27" s="13" customFormat="1" ht="11.25">
      <c r="A103" s="5">
        <v>91</v>
      </c>
      <c r="B103" s="2" t="s">
        <v>126</v>
      </c>
      <c r="C103" s="3" t="s">
        <v>28</v>
      </c>
      <c r="D103" s="7">
        <v>42563</v>
      </c>
      <c r="E103" s="14" t="s">
        <v>144</v>
      </c>
      <c r="F103" s="14" t="s">
        <v>145</v>
      </c>
      <c r="G103" s="5">
        <v>13</v>
      </c>
      <c r="H103" s="5">
        <v>13</v>
      </c>
      <c r="I103" s="8">
        <v>386.9</v>
      </c>
      <c r="J103" s="5">
        <v>7</v>
      </c>
      <c r="K103" s="5">
        <v>6</v>
      </c>
      <c r="L103" s="5">
        <v>1</v>
      </c>
      <c r="M103" s="8">
        <v>382.1</v>
      </c>
      <c r="N103" s="8">
        <v>318.1</v>
      </c>
      <c r="O103" s="8">
        <v>64</v>
      </c>
      <c r="P103" s="8">
        <f t="shared" si="6"/>
        <v>16170089.9</v>
      </c>
      <c r="Q103" s="8">
        <v>0</v>
      </c>
      <c r="R103" s="8">
        <v>0</v>
      </c>
      <c r="S103" s="8">
        <f t="shared" si="7"/>
        <v>646803.596</v>
      </c>
      <c r="T103" s="8">
        <v>0</v>
      </c>
      <c r="U103" s="16"/>
      <c r="V103" s="16"/>
      <c r="W103" s="16"/>
      <c r="X103" s="16"/>
      <c r="Y103" s="16"/>
      <c r="Z103" s="10"/>
      <c r="AA103" s="10"/>
    </row>
    <row r="104" spans="1:27" s="13" customFormat="1" ht="11.25">
      <c r="A104" s="5">
        <v>92</v>
      </c>
      <c r="B104" s="2" t="s">
        <v>127</v>
      </c>
      <c r="C104" s="3" t="s">
        <v>28</v>
      </c>
      <c r="D104" s="7">
        <v>42648</v>
      </c>
      <c r="E104" s="14" t="s">
        <v>144</v>
      </c>
      <c r="F104" s="14" t="s">
        <v>145</v>
      </c>
      <c r="G104" s="5">
        <v>15</v>
      </c>
      <c r="H104" s="5">
        <v>15</v>
      </c>
      <c r="I104" s="8">
        <v>381.8</v>
      </c>
      <c r="J104" s="5">
        <v>8</v>
      </c>
      <c r="K104" s="5">
        <v>7</v>
      </c>
      <c r="L104" s="5">
        <v>1</v>
      </c>
      <c r="M104" s="8">
        <v>379.4</v>
      </c>
      <c r="N104" s="8">
        <v>338.6</v>
      </c>
      <c r="O104" s="8">
        <v>40.8</v>
      </c>
      <c r="P104" s="8">
        <f t="shared" si="6"/>
        <v>16055828.6</v>
      </c>
      <c r="Q104" s="8">
        <v>0</v>
      </c>
      <c r="R104" s="8">
        <v>0</v>
      </c>
      <c r="S104" s="8">
        <f t="shared" si="7"/>
        <v>642233.144</v>
      </c>
      <c r="T104" s="8">
        <v>0</v>
      </c>
      <c r="U104" s="16"/>
      <c r="V104" s="16"/>
      <c r="W104" s="16"/>
      <c r="X104" s="16"/>
      <c r="Y104" s="16"/>
      <c r="Z104" s="10"/>
      <c r="AA104" s="10"/>
    </row>
    <row r="105" spans="1:27" s="13" customFormat="1" ht="11.25">
      <c r="A105" s="5">
        <v>93</v>
      </c>
      <c r="B105" s="2" t="s">
        <v>128</v>
      </c>
      <c r="C105" s="3" t="s">
        <v>28</v>
      </c>
      <c r="D105" s="7">
        <v>42648</v>
      </c>
      <c r="E105" s="14" t="s">
        <v>144</v>
      </c>
      <c r="F105" s="14" t="s">
        <v>145</v>
      </c>
      <c r="G105" s="5">
        <v>13</v>
      </c>
      <c r="H105" s="5">
        <v>13</v>
      </c>
      <c r="I105" s="8">
        <v>342.8</v>
      </c>
      <c r="J105" s="5">
        <v>7</v>
      </c>
      <c r="K105" s="5">
        <v>7</v>
      </c>
      <c r="L105" s="5">
        <v>0</v>
      </c>
      <c r="M105" s="8">
        <v>340.8</v>
      </c>
      <c r="N105" s="8">
        <v>340.8</v>
      </c>
      <c r="O105" s="8">
        <v>0</v>
      </c>
      <c r="P105" s="8">
        <f t="shared" si="6"/>
        <v>14422315.200000001</v>
      </c>
      <c r="Q105" s="8">
        <v>0</v>
      </c>
      <c r="R105" s="8">
        <v>0</v>
      </c>
      <c r="S105" s="8">
        <f t="shared" si="7"/>
        <v>576892.608</v>
      </c>
      <c r="T105" s="8">
        <v>0</v>
      </c>
      <c r="U105" s="16"/>
      <c r="V105" s="16"/>
      <c r="W105" s="16"/>
      <c r="X105" s="16"/>
      <c r="Y105" s="16"/>
      <c r="Z105" s="10"/>
      <c r="AA105" s="10"/>
    </row>
    <row r="106" spans="1:27" s="13" customFormat="1" ht="11.25">
      <c r="A106" s="5">
        <v>94</v>
      </c>
      <c r="B106" s="2" t="s">
        <v>129</v>
      </c>
      <c r="C106" s="3" t="s">
        <v>28</v>
      </c>
      <c r="D106" s="7">
        <v>42648</v>
      </c>
      <c r="E106" s="14" t="s">
        <v>144</v>
      </c>
      <c r="F106" s="14" t="s">
        <v>145</v>
      </c>
      <c r="G106" s="5">
        <v>5</v>
      </c>
      <c r="H106" s="5">
        <v>5</v>
      </c>
      <c r="I106" s="8">
        <v>234.3</v>
      </c>
      <c r="J106" s="5">
        <v>5</v>
      </c>
      <c r="K106" s="5">
        <v>5</v>
      </c>
      <c r="L106" s="5">
        <v>0</v>
      </c>
      <c r="M106" s="8">
        <v>232.3</v>
      </c>
      <c r="N106" s="8">
        <v>232.3</v>
      </c>
      <c r="O106" s="8">
        <v>0</v>
      </c>
      <c r="P106" s="8">
        <f t="shared" si="6"/>
        <v>9830703.700000001</v>
      </c>
      <c r="Q106" s="8">
        <v>0</v>
      </c>
      <c r="R106" s="8">
        <v>0</v>
      </c>
      <c r="S106" s="8">
        <f t="shared" si="7"/>
        <v>393228.14800000004</v>
      </c>
      <c r="T106" s="8">
        <v>0</v>
      </c>
      <c r="U106" s="16"/>
      <c r="V106" s="16"/>
      <c r="W106" s="16"/>
      <c r="X106" s="16"/>
      <c r="Y106" s="16"/>
      <c r="Z106" s="10"/>
      <c r="AA106" s="10"/>
    </row>
    <row r="107" spans="1:27" s="13" customFormat="1" ht="11.25">
      <c r="A107" s="5">
        <v>95</v>
      </c>
      <c r="B107" s="2" t="s">
        <v>130</v>
      </c>
      <c r="C107" s="3" t="s">
        <v>28</v>
      </c>
      <c r="D107" s="7">
        <v>42648</v>
      </c>
      <c r="E107" s="14" t="s">
        <v>144</v>
      </c>
      <c r="F107" s="14" t="s">
        <v>145</v>
      </c>
      <c r="G107" s="5">
        <v>15</v>
      </c>
      <c r="H107" s="5">
        <v>15</v>
      </c>
      <c r="I107" s="8">
        <v>694.5</v>
      </c>
      <c r="J107" s="5">
        <v>12</v>
      </c>
      <c r="K107" s="5">
        <v>5</v>
      </c>
      <c r="L107" s="5">
        <v>7</v>
      </c>
      <c r="M107" s="8">
        <v>692.5</v>
      </c>
      <c r="N107" s="8">
        <v>282.8</v>
      </c>
      <c r="O107" s="8">
        <v>409.7</v>
      </c>
      <c r="P107" s="8">
        <f t="shared" si="6"/>
        <v>29305907.5</v>
      </c>
      <c r="Q107" s="8">
        <v>0</v>
      </c>
      <c r="R107" s="8">
        <v>0</v>
      </c>
      <c r="S107" s="8">
        <f t="shared" si="7"/>
        <v>1172236.3</v>
      </c>
      <c r="T107" s="8">
        <v>0</v>
      </c>
      <c r="U107" s="16"/>
      <c r="V107" s="16"/>
      <c r="W107" s="16"/>
      <c r="X107" s="16"/>
      <c r="Y107" s="16"/>
      <c r="Z107" s="10"/>
      <c r="AA107" s="10"/>
    </row>
    <row r="108" spans="1:27" s="13" customFormat="1" ht="11.25">
      <c r="A108" s="5">
        <v>96</v>
      </c>
      <c r="B108" s="2" t="s">
        <v>131</v>
      </c>
      <c r="C108" s="3" t="s">
        <v>28</v>
      </c>
      <c r="D108" s="7">
        <v>41806</v>
      </c>
      <c r="E108" s="14" t="s">
        <v>144</v>
      </c>
      <c r="F108" s="14" t="s">
        <v>145</v>
      </c>
      <c r="G108" s="5">
        <v>8</v>
      </c>
      <c r="H108" s="5">
        <v>8</v>
      </c>
      <c r="I108" s="8">
        <v>165.6</v>
      </c>
      <c r="J108" s="5">
        <v>4</v>
      </c>
      <c r="K108" s="5">
        <v>3</v>
      </c>
      <c r="L108" s="5">
        <v>1</v>
      </c>
      <c r="M108" s="8">
        <v>144.6</v>
      </c>
      <c r="N108" s="8">
        <v>127.6</v>
      </c>
      <c r="O108" s="8">
        <v>17</v>
      </c>
      <c r="P108" s="8">
        <f t="shared" si="6"/>
        <v>6119327.399999999</v>
      </c>
      <c r="Q108" s="8">
        <v>0</v>
      </c>
      <c r="R108" s="8">
        <v>0</v>
      </c>
      <c r="S108" s="8">
        <f t="shared" si="7"/>
        <v>244773.096</v>
      </c>
      <c r="T108" s="8">
        <v>0</v>
      </c>
      <c r="U108" s="16"/>
      <c r="V108" s="16"/>
      <c r="W108" s="16"/>
      <c r="X108" s="16"/>
      <c r="Y108" s="16"/>
      <c r="Z108" s="10"/>
      <c r="AA108" s="10"/>
    </row>
    <row r="109" spans="1:27" s="13" customFormat="1" ht="11.25">
      <c r="A109" s="5">
        <v>97</v>
      </c>
      <c r="B109" s="2" t="s">
        <v>132</v>
      </c>
      <c r="C109" s="3" t="s">
        <v>28</v>
      </c>
      <c r="D109" s="7">
        <v>41806</v>
      </c>
      <c r="E109" s="14" t="s">
        <v>144</v>
      </c>
      <c r="F109" s="14" t="s">
        <v>145</v>
      </c>
      <c r="G109" s="5">
        <v>8</v>
      </c>
      <c r="H109" s="5">
        <v>8</v>
      </c>
      <c r="I109" s="8">
        <v>270.1</v>
      </c>
      <c r="J109" s="5">
        <v>6</v>
      </c>
      <c r="K109" s="5">
        <v>4</v>
      </c>
      <c r="L109" s="5">
        <v>2</v>
      </c>
      <c r="M109" s="8">
        <v>259.8</v>
      </c>
      <c r="N109" s="8">
        <v>169.7</v>
      </c>
      <c r="O109" s="8">
        <v>90.1</v>
      </c>
      <c r="P109" s="8">
        <f t="shared" si="6"/>
        <v>10994476.200000001</v>
      </c>
      <c r="Q109" s="8">
        <v>0</v>
      </c>
      <c r="R109" s="8">
        <v>0</v>
      </c>
      <c r="S109" s="8">
        <f t="shared" si="7"/>
        <v>439779.04800000007</v>
      </c>
      <c r="T109" s="8">
        <v>0</v>
      </c>
      <c r="U109" s="16"/>
      <c r="V109" s="16"/>
      <c r="W109" s="16"/>
      <c r="X109" s="16"/>
      <c r="Y109" s="16"/>
      <c r="Z109" s="10"/>
      <c r="AA109" s="10"/>
    </row>
    <row r="110" spans="1:27" s="13" customFormat="1" ht="11.25">
      <c r="A110" s="5">
        <v>98</v>
      </c>
      <c r="B110" s="2" t="s">
        <v>133</v>
      </c>
      <c r="C110" s="3" t="s">
        <v>28</v>
      </c>
      <c r="D110" s="7">
        <v>41806</v>
      </c>
      <c r="E110" s="14" t="s">
        <v>144</v>
      </c>
      <c r="F110" s="14" t="s">
        <v>145</v>
      </c>
      <c r="G110" s="5">
        <v>8</v>
      </c>
      <c r="H110" s="5">
        <v>8</v>
      </c>
      <c r="I110" s="8">
        <v>241.6</v>
      </c>
      <c r="J110" s="5">
        <v>4</v>
      </c>
      <c r="K110" s="5">
        <v>3</v>
      </c>
      <c r="L110" s="5">
        <v>1</v>
      </c>
      <c r="M110" s="8">
        <v>142.3</v>
      </c>
      <c r="N110" s="8">
        <v>102.5</v>
      </c>
      <c r="O110" s="8">
        <v>39.8</v>
      </c>
      <c r="P110" s="8">
        <f t="shared" si="6"/>
        <v>6021993.7</v>
      </c>
      <c r="Q110" s="8">
        <v>0</v>
      </c>
      <c r="R110" s="8">
        <v>0</v>
      </c>
      <c r="S110" s="8">
        <f t="shared" si="7"/>
        <v>240879.74800000002</v>
      </c>
      <c r="T110" s="8">
        <v>0</v>
      </c>
      <c r="U110" s="16"/>
      <c r="V110" s="16"/>
      <c r="W110" s="16"/>
      <c r="X110" s="16"/>
      <c r="Y110" s="16"/>
      <c r="Z110" s="10"/>
      <c r="AA110" s="10"/>
    </row>
    <row r="111" spans="1:27" s="13" customFormat="1" ht="11.25">
      <c r="A111" s="5">
        <v>99</v>
      </c>
      <c r="B111" s="2" t="s">
        <v>134</v>
      </c>
      <c r="C111" s="3" t="s">
        <v>28</v>
      </c>
      <c r="D111" s="7">
        <v>41806</v>
      </c>
      <c r="E111" s="14" t="s">
        <v>144</v>
      </c>
      <c r="F111" s="14" t="s">
        <v>145</v>
      </c>
      <c r="G111" s="5">
        <v>5</v>
      </c>
      <c r="H111" s="5">
        <v>5</v>
      </c>
      <c r="I111" s="8">
        <v>167</v>
      </c>
      <c r="J111" s="5">
        <v>3</v>
      </c>
      <c r="K111" s="5">
        <v>2</v>
      </c>
      <c r="L111" s="5">
        <v>1</v>
      </c>
      <c r="M111" s="8">
        <v>165</v>
      </c>
      <c r="N111" s="8">
        <v>120</v>
      </c>
      <c r="O111" s="8">
        <v>45</v>
      </c>
      <c r="P111" s="8">
        <f t="shared" si="6"/>
        <v>6982635</v>
      </c>
      <c r="Q111" s="8">
        <v>0</v>
      </c>
      <c r="R111" s="8">
        <v>0</v>
      </c>
      <c r="S111" s="8">
        <f t="shared" si="7"/>
        <v>279305.4</v>
      </c>
      <c r="T111" s="8">
        <v>0</v>
      </c>
      <c r="U111" s="16"/>
      <c r="V111" s="16"/>
      <c r="W111" s="16"/>
      <c r="X111" s="16"/>
      <c r="Y111" s="16"/>
      <c r="Z111" s="10"/>
      <c r="AA111" s="10"/>
    </row>
    <row r="112" spans="1:27" s="13" customFormat="1" ht="11.25">
      <c r="A112" s="5">
        <v>100</v>
      </c>
      <c r="B112" s="2" t="s">
        <v>135</v>
      </c>
      <c r="C112" s="3" t="s">
        <v>28</v>
      </c>
      <c r="D112" s="7">
        <v>41806</v>
      </c>
      <c r="E112" s="14" t="s">
        <v>144</v>
      </c>
      <c r="F112" s="14" t="s">
        <v>145</v>
      </c>
      <c r="G112" s="5">
        <v>9</v>
      </c>
      <c r="H112" s="5">
        <v>9</v>
      </c>
      <c r="I112" s="8">
        <v>141.1</v>
      </c>
      <c r="J112" s="5">
        <v>3</v>
      </c>
      <c r="K112" s="5">
        <v>2</v>
      </c>
      <c r="L112" s="5">
        <v>1</v>
      </c>
      <c r="M112" s="8">
        <v>139.4</v>
      </c>
      <c r="N112" s="8">
        <v>99.6</v>
      </c>
      <c r="O112" s="8">
        <v>39.8</v>
      </c>
      <c r="P112" s="8">
        <f t="shared" si="6"/>
        <v>5899268.600000001</v>
      </c>
      <c r="Q112" s="8">
        <v>0</v>
      </c>
      <c r="R112" s="8">
        <v>0</v>
      </c>
      <c r="S112" s="8">
        <f t="shared" si="7"/>
        <v>235970.74400000004</v>
      </c>
      <c r="T112" s="8">
        <v>0</v>
      </c>
      <c r="U112" s="16"/>
      <c r="V112" s="16"/>
      <c r="W112" s="16"/>
      <c r="X112" s="16"/>
      <c r="Y112" s="16"/>
      <c r="Z112" s="10"/>
      <c r="AA112" s="10"/>
    </row>
    <row r="113" spans="1:27" s="13" customFormat="1" ht="10.5">
      <c r="A113" s="45"/>
      <c r="B113" s="46"/>
      <c r="C113" s="46"/>
      <c r="D113" s="47"/>
      <c r="E113" s="18"/>
      <c r="F113" s="18"/>
      <c r="G113" s="6">
        <f>G7+G17+G30+G48+G70+G90</f>
        <v>1670</v>
      </c>
      <c r="H113" s="6">
        <f aca="true" t="shared" si="10" ref="H113:T113">H7+H17+H30+H48+H70+H90</f>
        <v>1670</v>
      </c>
      <c r="I113" s="9">
        <f t="shared" si="10"/>
        <v>38394.3</v>
      </c>
      <c r="J113" s="6">
        <f t="shared" si="10"/>
        <v>744</v>
      </c>
      <c r="K113" s="6">
        <f t="shared" si="10"/>
        <v>505</v>
      </c>
      <c r="L113" s="6">
        <f t="shared" si="10"/>
        <v>243</v>
      </c>
      <c r="M113" s="9">
        <f t="shared" si="10"/>
        <v>35447.299999999996</v>
      </c>
      <c r="N113" s="9">
        <f t="shared" si="10"/>
        <v>24125.3</v>
      </c>
      <c r="O113" s="9">
        <f t="shared" si="10"/>
        <v>11321.999999999998</v>
      </c>
      <c r="P113" s="9">
        <f t="shared" si="10"/>
        <v>1500094288.6999998</v>
      </c>
      <c r="Q113" s="9">
        <f t="shared" si="10"/>
        <v>0</v>
      </c>
      <c r="R113" s="9">
        <f t="shared" si="10"/>
        <v>0</v>
      </c>
      <c r="S113" s="9">
        <f t="shared" si="10"/>
        <v>60003771.54799999</v>
      </c>
      <c r="T113" s="9">
        <f t="shared" si="10"/>
        <v>0</v>
      </c>
      <c r="U113" s="19"/>
      <c r="V113" s="19"/>
      <c r="W113" s="19"/>
      <c r="X113" s="19"/>
      <c r="Y113" s="19"/>
      <c r="Z113" s="10"/>
      <c r="AA113" s="10"/>
    </row>
    <row r="114" spans="1:27" s="13" customFormat="1" ht="10.5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10"/>
      <c r="V114" s="10"/>
      <c r="W114" s="10"/>
      <c r="X114" s="10"/>
      <c r="Y114" s="10"/>
      <c r="Z114" s="10"/>
      <c r="AA114" s="10"/>
    </row>
    <row r="115" spans="1:27" s="13" customFormat="1" ht="10.5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10"/>
      <c r="V115" s="10"/>
      <c r="W115" s="10"/>
      <c r="X115" s="10"/>
      <c r="Y115" s="10"/>
      <c r="Z115" s="10"/>
      <c r="AA115" s="10"/>
    </row>
    <row r="116" spans="1:27" s="13" customFormat="1" ht="12.75">
      <c r="A116" s="20"/>
      <c r="B116" s="43" t="s">
        <v>136</v>
      </c>
      <c r="C116" s="43"/>
      <c r="D116" s="43"/>
      <c r="E116" s="43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1"/>
      <c r="U116" s="10"/>
      <c r="V116" s="10"/>
      <c r="W116" s="10"/>
      <c r="X116" s="10"/>
      <c r="Y116" s="10"/>
      <c r="Z116" s="10"/>
      <c r="AA116" s="10"/>
    </row>
    <row r="117" spans="1:20" ht="12.75">
      <c r="A117" s="23"/>
      <c r="B117" s="43" t="s">
        <v>29</v>
      </c>
      <c r="C117" s="43"/>
      <c r="D117" s="43"/>
      <c r="E117" s="43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43" t="s">
        <v>137</v>
      </c>
      <c r="S117" s="43"/>
      <c r="T117" s="23"/>
    </row>
    <row r="118" spans="2:19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</row>
  </sheetData>
  <sheetProtection/>
  <mergeCells count="31">
    <mergeCell ref="B117:E117"/>
    <mergeCell ref="D5:D6"/>
    <mergeCell ref="F3:F6"/>
    <mergeCell ref="H3:H5"/>
    <mergeCell ref="I3:I5"/>
    <mergeCell ref="B48:F48"/>
    <mergeCell ref="C5:C6"/>
    <mergeCell ref="K4:L4"/>
    <mergeCell ref="B7:F7"/>
    <mergeCell ref="B17:F17"/>
    <mergeCell ref="P4:P5"/>
    <mergeCell ref="P3:T3"/>
    <mergeCell ref="R117:S117"/>
    <mergeCell ref="B30:F30"/>
    <mergeCell ref="A113:D113"/>
    <mergeCell ref="B116:E116"/>
    <mergeCell ref="G3:G5"/>
    <mergeCell ref="N4:O4"/>
    <mergeCell ref="Q4:T4"/>
    <mergeCell ref="M3:O3"/>
    <mergeCell ref="J3:L3"/>
    <mergeCell ref="M4:M5"/>
    <mergeCell ref="J4:J5"/>
    <mergeCell ref="B70:F70"/>
    <mergeCell ref="B90:F90"/>
    <mergeCell ref="Q1:T1"/>
    <mergeCell ref="A2:T2"/>
    <mergeCell ref="A3:A6"/>
    <mergeCell ref="B3:B6"/>
    <mergeCell ref="C3:D4"/>
    <mergeCell ref="E3:E6"/>
  </mergeCells>
  <printOptions/>
  <pageMargins left="0" right="0" top="0.7874015748031497" bottom="0.1968503937007874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8.710937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214" zoomScaleNormal="214" zoomScalePageLayoutView="0" workbookViewId="0" topLeftCell="O1">
      <selection activeCell="Q7" sqref="Q7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2019-09-12T06:09:32Z</dcterms:modified>
  <cp:category/>
  <cp:version/>
  <cp:contentType/>
  <cp:contentStatus/>
</cp:coreProperties>
</file>